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bilan mai 2022\FICHIERS EXCEL MAI 2022\DOCUMENT ECOLE\"/>
    </mc:Choice>
  </mc:AlternateContent>
  <xr:revisionPtr revIDLastSave="0" documentId="8_{0BE256DB-B119-4C7E-9310-FF0452CF5665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Accueil" sheetId="2" r:id="rId1"/>
    <sheet name="Liste élèves" sheetId="3" r:id="rId2"/>
    <sheet name="Saisie" sheetId="1" r:id="rId3"/>
    <sheet name="Synthèse" sheetId="4" r:id="rId4"/>
  </sheets>
  <externalReferences>
    <externalReference r:id="rId5"/>
  </externalReferences>
  <definedNames>
    <definedName name="Campagne_Annee">2010</definedName>
    <definedName name="code02">[1]Saisie!$H$2:$H$5</definedName>
    <definedName name="COMP">#REF!</definedName>
    <definedName name="liste_eleves">'Liste élèves'!$B$13:$B$42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3">Synthèse!$C$1:$H$30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4" i="4"/>
  <c r="E8" i="4"/>
  <c r="G8" i="4"/>
  <c r="G20" i="4"/>
  <c r="E20" i="4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3" i="3"/>
  <c r="C44" i="3" l="1"/>
  <c r="AJ6" i="1" l="1"/>
  <c r="E24" i="4" s="1"/>
  <c r="AJ4" i="1"/>
  <c r="AK4" i="1"/>
  <c r="G22" i="4" s="1"/>
  <c r="AH8" i="1"/>
  <c r="E18" i="4" s="1"/>
  <c r="AI6" i="1"/>
  <c r="G14" i="4" s="1"/>
  <c r="AH7" i="1"/>
  <c r="AH6" i="1"/>
  <c r="AK6" i="1"/>
  <c r="G24" i="4" s="1"/>
  <c r="AI7" i="1"/>
  <c r="G16" i="4" s="1"/>
  <c r="AJ7" i="1"/>
  <c r="E26" i="4" s="1"/>
  <c r="AH4" i="1"/>
  <c r="E10" i="4" s="1"/>
  <c r="AK7" i="1"/>
  <c r="G26" i="4" s="1"/>
  <c r="AH5" i="1"/>
  <c r="E12" i="4" s="1"/>
  <c r="AI8" i="1"/>
  <c r="G18" i="4" s="1"/>
  <c r="AI4" i="1"/>
  <c r="G10" i="4" s="1"/>
  <c r="AI5" i="1"/>
  <c r="G12" i="4" s="1"/>
  <c r="AL4" i="1"/>
  <c r="G29" i="4" s="1"/>
  <c r="E22" i="4"/>
  <c r="D3" i="1" a="1"/>
  <c r="D3" i="1" s="1"/>
  <c r="E14" i="4" l="1"/>
  <c r="E16" i="4"/>
  <c r="AG3" i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</calcChain>
</file>

<file path=xl/sharedStrings.xml><?xml version="1.0" encoding="utf-8"?>
<sst xmlns="http://schemas.openxmlformats.org/spreadsheetml/2006/main" count="57" uniqueCount="48">
  <si>
    <t>Accueil</t>
  </si>
  <si>
    <t>Liste élèves</t>
  </si>
  <si>
    <t>Compléter les informations du groupe d'élèves</t>
  </si>
  <si>
    <t>Outil de traitement d'Evaluation</t>
  </si>
  <si>
    <t>Saisie codes</t>
  </si>
  <si>
    <t>Saisir les codes de chaque élève de la liste</t>
  </si>
  <si>
    <t>Langues Vivantes Etrangères</t>
  </si>
  <si>
    <t>Code 1 : Réponse(s) attendue(s)</t>
  </si>
  <si>
    <t>Code 9 : Autre(s) réponse(s)</t>
  </si>
  <si>
    <t>Code 4 : Réponse partielle</t>
  </si>
  <si>
    <t>Code 0 : Absence de réponse</t>
  </si>
  <si>
    <t>Consulter la synthèse des résultats du groupe d'élèves</t>
  </si>
  <si>
    <t>Synthèse des résultats par domaine de compétences</t>
  </si>
  <si>
    <t>Synthèse Classe</t>
  </si>
  <si>
    <t>Réalisé par Eddy  SON - Référent Numérique - 
 Circonscription de Marigot</t>
  </si>
  <si>
    <t>eddy.son@ac-martinique.fr</t>
  </si>
  <si>
    <t>Liste des élèves</t>
  </si>
  <si>
    <t>CM1</t>
  </si>
  <si>
    <t>CM2</t>
  </si>
  <si>
    <t>École :</t>
  </si>
  <si>
    <t>Saisir le nom de l'école</t>
  </si>
  <si>
    <t>Niveau :</t>
  </si>
  <si>
    <t>Choisir le niveau</t>
  </si>
  <si>
    <t>Classe de  :</t>
  </si>
  <si>
    <t>Saisir la classe et le nom de l'Enseignant</t>
  </si>
  <si>
    <t>NOM</t>
  </si>
  <si>
    <t>Saisir la liste des élèves</t>
  </si>
  <si>
    <t>PRENDRE PART A UNE CONVERSATION</t>
  </si>
  <si>
    <t>ECOUTER ET COMPRENDRE</t>
  </si>
  <si>
    <t>S’EXPRIMER ORALEMENT EN CONTINU</t>
  </si>
  <si>
    <t>CODE</t>
  </si>
  <si>
    <t>% d'élèves ayant réussi</t>
  </si>
  <si>
    <t>% d'élèves ayant réussi partiellement</t>
  </si>
  <si>
    <t>% classe ayant réussi</t>
  </si>
  <si>
    <t xml:space="preserve">Ecole : </t>
  </si>
  <si>
    <t>% REUSSITE CLASSE</t>
  </si>
  <si>
    <t xml:space="preserve">Classe : </t>
  </si>
  <si>
    <t>Evaluations Bilan PA+ - GS</t>
  </si>
  <si>
    <t>GS</t>
  </si>
  <si>
    <t xml:space="preserve">Peut comprendre des mots familiers et des expressions courantes sur lui-même, sa famille et son environnement.                  </t>
  </si>
  <si>
    <t>Peut comprendre des mots familiers et des expressions courantes sur lui-même, sa famille et son environnement.</t>
  </si>
  <si>
    <t>Saluer. Se présenter. Répondre à des questions sur des sujets
familiers</t>
  </si>
  <si>
    <t>Reproduire un modèle oral.</t>
  </si>
  <si>
    <t>Il sait nommer quatre éléments déjà étudiés en classe</t>
  </si>
  <si>
    <t>Saluer. Se présenter. Répondre à des questions sur des sujets</t>
  </si>
  <si>
    <t>EVALUATIONS LVE GS PA+ 2021</t>
  </si>
  <si>
    <t>Liste des élèves de SG</t>
  </si>
  <si>
    <t xml:space="preserve"> Juin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</si>
</sst>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4"/>
      <name val="Arial"/>
      <family val="2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sz val="16"/>
      <color rgb="FFFF0000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indexed="56"/>
        <bgColor indexed="6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6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1" applyFont="1" applyFill="1" applyProtection="1"/>
    <xf numFmtId="0" fontId="3" fillId="2" borderId="0" xfId="1" applyFill="1"/>
    <xf numFmtId="0" fontId="3" fillId="3" borderId="0" xfId="1" applyFill="1"/>
    <xf numFmtId="0" fontId="3" fillId="0" borderId="0" xfId="1"/>
    <xf numFmtId="0" fontId="3" fillId="2" borderId="0" xfId="1" applyFill="1" applyProtection="1"/>
    <xf numFmtId="0" fontId="6" fillId="2" borderId="0" xfId="1" applyFont="1" applyFill="1" applyProtection="1"/>
    <xf numFmtId="0" fontId="8" fillId="2" borderId="0" xfId="1" applyFont="1" applyFill="1" applyAlignment="1"/>
    <xf numFmtId="0" fontId="6" fillId="2" borderId="0" xfId="1" applyFont="1" applyFill="1" applyBorder="1" applyProtection="1"/>
    <xf numFmtId="0" fontId="7" fillId="2" borderId="0" xfId="1" applyFont="1" applyFill="1" applyBorder="1" applyProtection="1"/>
    <xf numFmtId="0" fontId="6" fillId="2" borderId="0" xfId="1" applyFont="1" applyFill="1"/>
    <xf numFmtId="0" fontId="13" fillId="2" borderId="0" xfId="2" applyFont="1" applyFill="1" applyAlignment="1" applyProtection="1"/>
    <xf numFmtId="0" fontId="3" fillId="7" borderId="0" xfId="1" applyFill="1" applyProtection="1">
      <protection hidden="1"/>
    </xf>
    <xf numFmtId="0" fontId="14" fillId="7" borderId="0" xfId="1" applyFont="1" applyFill="1" applyProtection="1">
      <protection hidden="1"/>
    </xf>
    <xf numFmtId="0" fontId="3" fillId="7" borderId="0" xfId="1" applyFill="1"/>
    <xf numFmtId="0" fontId="16" fillId="7" borderId="0" xfId="1" applyFont="1" applyFill="1" applyProtection="1">
      <protection hidden="1"/>
    </xf>
    <xf numFmtId="0" fontId="17" fillId="9" borderId="2" xfId="1" applyFont="1" applyFill="1" applyBorder="1" applyAlignment="1" applyProtection="1">
      <alignment horizontal="center" vertical="center"/>
      <protection hidden="1"/>
    </xf>
    <xf numFmtId="0" fontId="5" fillId="10" borderId="3" xfId="1" applyFont="1" applyFill="1" applyBorder="1" applyAlignment="1" applyProtection="1">
      <alignment horizontal="center" vertical="center"/>
      <protection locked="0"/>
    </xf>
    <xf numFmtId="0" fontId="3" fillId="7" borderId="0" xfId="1" applyFont="1" applyFill="1" applyProtection="1">
      <protection hidden="1"/>
    </xf>
    <xf numFmtId="0" fontId="5" fillId="10" borderId="3" xfId="1" applyFont="1" applyFill="1" applyBorder="1" applyAlignment="1" applyProtection="1">
      <alignment horizontal="center" vertical="center"/>
    </xf>
    <xf numFmtId="0" fontId="17" fillId="9" borderId="1" xfId="1" applyFont="1" applyFill="1" applyBorder="1" applyAlignment="1" applyProtection="1">
      <alignment horizontal="center" vertical="center"/>
      <protection hidden="1"/>
    </xf>
    <xf numFmtId="0" fontId="18" fillId="9" borderId="0" xfId="1" applyFont="1" applyFill="1" applyBorder="1" applyAlignment="1" applyProtection="1">
      <alignment horizontal="center" vertical="center"/>
      <protection hidden="1"/>
    </xf>
    <xf numFmtId="0" fontId="5" fillId="11" borderId="1" xfId="1" applyFont="1" applyFill="1" applyBorder="1" applyAlignment="1" applyProtection="1">
      <alignment horizontal="center"/>
      <protection hidden="1"/>
    </xf>
    <xf numFmtId="0" fontId="20" fillId="12" borderId="5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2" fillId="13" borderId="13" xfId="0" applyFont="1" applyFill="1" applyBorder="1" applyAlignment="1">
      <alignment vertical="center" textRotation="90" wrapText="1"/>
    </xf>
    <xf numFmtId="0" fontId="22" fillId="3" borderId="14" xfId="0" applyFont="1" applyFill="1" applyBorder="1" applyAlignment="1">
      <alignment vertical="center" textRotation="90" wrapText="1"/>
    </xf>
    <xf numFmtId="0" fontId="22" fillId="13" borderId="14" xfId="0" applyFont="1" applyFill="1" applyBorder="1" applyAlignment="1">
      <alignment vertical="center" textRotation="90" wrapText="1"/>
    </xf>
    <xf numFmtId="0" fontId="0" fillId="0" borderId="14" xfId="0" applyBorder="1" applyAlignment="1">
      <alignment horizontal="center" vertical="center" wrapText="1"/>
    </xf>
    <xf numFmtId="164" fontId="23" fillId="11" borderId="6" xfId="0" applyNumberFormat="1" applyFont="1" applyFill="1" applyBorder="1" applyAlignment="1" applyProtection="1">
      <alignment horizontal="center" vertical="center"/>
    </xf>
    <xf numFmtId="164" fontId="23" fillId="11" borderId="8" xfId="0" applyNumberFormat="1" applyFont="1" applyFill="1" applyBorder="1" applyAlignment="1" applyProtection="1">
      <alignment horizontal="center" vertical="center"/>
    </xf>
    <xf numFmtId="164" fontId="23" fillId="11" borderId="9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25" fillId="11" borderId="0" xfId="0" applyFont="1" applyFill="1" applyAlignment="1">
      <alignment horizontal="right"/>
    </xf>
    <xf numFmtId="0" fontId="0" fillId="11" borderId="0" xfId="0" applyFill="1" applyBorder="1"/>
    <xf numFmtId="164" fontId="0" fillId="11" borderId="0" xfId="3" applyNumberFormat="1" applyFont="1" applyFill="1" applyBorder="1" applyAlignment="1">
      <alignment horizontal="center" vertical="center" wrapText="1"/>
    </xf>
    <xf numFmtId="164" fontId="25" fillId="11" borderId="0" xfId="3" applyNumberFormat="1" applyFont="1" applyFill="1" applyBorder="1" applyAlignment="1">
      <alignment horizontal="center" vertical="center" wrapText="1"/>
    </xf>
    <xf numFmtId="0" fontId="25" fillId="11" borderId="0" xfId="0" applyFont="1" applyFill="1" applyBorder="1" applyAlignment="1">
      <alignment vertical="center" wrapText="1"/>
    </xf>
    <xf numFmtId="0" fontId="25" fillId="11" borderId="0" xfId="0" applyFont="1" applyFill="1" applyBorder="1"/>
    <xf numFmtId="0" fontId="25" fillId="11" borderId="0" xfId="0" applyFont="1" applyFill="1" applyBorder="1" applyAlignment="1">
      <alignment horizontal="center" vertical="center" wrapText="1"/>
    </xf>
    <xf numFmtId="164" fontId="25" fillId="11" borderId="0" xfId="3" applyNumberFormat="1" applyFont="1" applyFill="1" applyBorder="1" applyAlignment="1">
      <alignment horizontal="center" vertical="center"/>
    </xf>
    <xf numFmtId="164" fontId="25" fillId="11" borderId="0" xfId="3" applyNumberFormat="1" applyFont="1" applyFill="1" applyBorder="1" applyAlignment="1">
      <alignment vertical="center"/>
    </xf>
    <xf numFmtId="0" fontId="25" fillId="11" borderId="0" xfId="0" applyFont="1" applyFill="1" applyBorder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26" fillId="11" borderId="0" xfId="0" applyFont="1" applyFill="1" applyBorder="1" applyAlignment="1">
      <alignment horizontal="center" vertical="center" wrapText="1"/>
    </xf>
    <xf numFmtId="164" fontId="6" fillId="14" borderId="6" xfId="3" applyNumberFormat="1" applyFont="1" applyFill="1" applyBorder="1" applyAlignment="1">
      <alignment horizontal="center" vertical="center" wrapText="1"/>
    </xf>
    <xf numFmtId="0" fontId="25" fillId="14" borderId="6" xfId="0" applyFont="1" applyFill="1" applyBorder="1" applyAlignment="1">
      <alignment horizontal="center" vertical="center" wrapText="1"/>
    </xf>
    <xf numFmtId="0" fontId="0" fillId="3" borderId="0" xfId="0" applyFill="1"/>
    <xf numFmtId="0" fontId="0" fillId="15" borderId="0" xfId="0" applyFill="1"/>
    <xf numFmtId="0" fontId="0" fillId="15" borderId="0" xfId="0" applyFill="1" applyBorder="1"/>
    <xf numFmtId="0" fontId="3" fillId="15" borderId="0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center" textRotation="90" wrapText="1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1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13" borderId="27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164" fontId="23" fillId="11" borderId="27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90" wrapText="1"/>
    </xf>
    <xf numFmtId="0" fontId="5" fillId="5" borderId="0" xfId="1" applyFont="1" applyFill="1" applyBorder="1" applyAlignment="1" applyProtection="1">
      <alignment horizontal="center" vertical="center"/>
    </xf>
    <xf numFmtId="0" fontId="27" fillId="6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/>
    </xf>
    <xf numFmtId="0" fontId="8" fillId="2" borderId="0" xfId="1" applyFont="1" applyFill="1" applyAlignment="1">
      <alignment horizontal="center"/>
    </xf>
    <xf numFmtId="0" fontId="4" fillId="4" borderId="0" xfId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wrapText="1"/>
    </xf>
    <xf numFmtId="0" fontId="9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5" fillId="8" borderId="1" xfId="1" applyFont="1" applyFill="1" applyBorder="1" applyAlignment="1" applyProtection="1">
      <alignment horizontal="center" vertical="center"/>
      <protection hidden="1"/>
    </xf>
    <xf numFmtId="0" fontId="18" fillId="9" borderId="4" xfId="1" applyFont="1" applyFill="1" applyBorder="1" applyAlignment="1" applyProtection="1">
      <alignment horizontal="center" vertical="center"/>
      <protection hidden="1"/>
    </xf>
    <xf numFmtId="0" fontId="19" fillId="7" borderId="0" xfId="1" applyFont="1" applyFill="1" applyAlignment="1" applyProtection="1">
      <alignment horizontal="center" vertical="center" wrapText="1"/>
      <protection hidden="1"/>
    </xf>
    <xf numFmtId="164" fontId="23" fillId="11" borderId="15" xfId="0" applyNumberFormat="1" applyFont="1" applyFill="1" applyBorder="1" applyAlignment="1" applyProtection="1">
      <alignment horizontal="center" vertical="center"/>
    </xf>
    <xf numFmtId="164" fontId="23" fillId="11" borderId="16" xfId="0" applyNumberFormat="1" applyFont="1" applyFill="1" applyBorder="1" applyAlignment="1" applyProtection="1">
      <alignment horizontal="center" vertical="center"/>
    </xf>
    <xf numFmtId="164" fontId="23" fillId="11" borderId="25" xfId="0" applyNumberFormat="1" applyFont="1" applyFill="1" applyBorder="1" applyAlignment="1" applyProtection="1">
      <alignment horizontal="center" vertical="center"/>
    </xf>
    <xf numFmtId="164" fontId="23" fillId="11" borderId="26" xfId="0" applyNumberFormat="1" applyFont="1" applyFill="1" applyBorder="1" applyAlignment="1" applyProtection="1">
      <alignment horizontal="center" vertical="center"/>
    </xf>
    <xf numFmtId="164" fontId="23" fillId="11" borderId="18" xfId="0" applyNumberFormat="1" applyFont="1" applyFill="1" applyBorder="1" applyAlignment="1" applyProtection="1">
      <alignment horizontal="center" vertical="center"/>
    </xf>
    <xf numFmtId="164" fontId="23" fillId="11" borderId="19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164" fontId="23" fillId="11" borderId="14" xfId="0" applyNumberFormat="1" applyFont="1" applyFill="1" applyBorder="1" applyAlignment="1" applyProtection="1">
      <alignment horizontal="center" vertical="center"/>
    </xf>
    <xf numFmtId="164" fontId="23" fillId="11" borderId="17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6" fillId="11" borderId="11" xfId="0" applyFont="1" applyFill="1" applyBorder="1" applyAlignment="1">
      <alignment horizontal="center" vertical="center"/>
    </xf>
    <xf numFmtId="0" fontId="26" fillId="11" borderId="22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right" vertical="center"/>
    </xf>
    <xf numFmtId="0" fontId="10" fillId="11" borderId="0" xfId="0" applyFont="1" applyFill="1" applyAlignment="1">
      <alignment horizontal="center" vertical="center"/>
    </xf>
  </cellXfs>
  <cellStyles count="4">
    <cellStyle name="Lien hypertexte 2" xfId="2" xr:uid="{00000000-0005-0000-0000-000000000000}"/>
    <cellStyle name="Normal" xfId="0" builtinId="0"/>
    <cellStyle name="Normal 2" xfId="1" xr:uid="{00000000-0005-0000-0000-000002000000}"/>
    <cellStyle name="Pourcentage" xfId="3" builtinId="5"/>
  </cellStyles>
  <dxfs count="1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A05265A-8FB5-804A-B003-357ED3DE4699}"/>
            </a:ext>
          </a:extLst>
        </xdr:cNvPr>
        <xdr:cNvSpPr>
          <a:spLocks noChangeArrowheads="1"/>
        </xdr:cNvSpPr>
      </xdr:nvSpPr>
      <xdr:spPr bwMode="auto">
        <a:xfrm>
          <a:off x="8921750" y="628650"/>
          <a:ext cx="1682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930E08-046D-3347-9992-0CF87E0C8794}"/>
            </a:ext>
          </a:extLst>
        </xdr:cNvPr>
        <xdr:cNvSpPr>
          <a:spLocks noChangeArrowheads="1"/>
        </xdr:cNvSpPr>
      </xdr:nvSpPr>
      <xdr:spPr bwMode="auto">
        <a:xfrm>
          <a:off x="8912225" y="1463675"/>
          <a:ext cx="104775" cy="2889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122EF63-816F-3340-A773-5C3AB042C7C1}"/>
            </a:ext>
          </a:extLst>
        </xdr:cNvPr>
        <xdr:cNvSpPr>
          <a:spLocks noChangeArrowheads="1"/>
        </xdr:cNvSpPr>
      </xdr:nvSpPr>
      <xdr:spPr bwMode="auto">
        <a:xfrm>
          <a:off x="8912225" y="2838450"/>
          <a:ext cx="104775" cy="102552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DE1019F-D9FE-9A4D-916D-4FE0A7326225}"/>
            </a:ext>
          </a:extLst>
        </xdr:cNvPr>
        <xdr:cNvSpPr>
          <a:spLocks noChangeShapeType="1"/>
        </xdr:cNvSpPr>
      </xdr:nvSpPr>
      <xdr:spPr bwMode="auto">
        <a:xfrm>
          <a:off x="10848908" y="1114627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7AC82921-9124-8448-A094-FEBD84B47AD8}"/>
            </a:ext>
          </a:extLst>
        </xdr:cNvPr>
        <xdr:cNvSpPr>
          <a:spLocks noChangeShapeType="1"/>
        </xdr:cNvSpPr>
      </xdr:nvSpPr>
      <xdr:spPr bwMode="auto">
        <a:xfrm>
          <a:off x="10902950" y="219710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EAE233A4-FF41-3E47-A8AF-274BC357DD0A}"/>
            </a:ext>
          </a:extLst>
        </xdr:cNvPr>
        <xdr:cNvSpPr>
          <a:spLocks noChangeShapeType="1"/>
        </xdr:cNvSpPr>
      </xdr:nvSpPr>
      <xdr:spPr bwMode="auto">
        <a:xfrm>
          <a:off x="10902950" y="4210050"/>
          <a:ext cx="10160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23</xdr:row>
      <xdr:rowOff>135107</xdr:rowOff>
    </xdr:to>
    <xdr:pic>
      <xdr:nvPicPr>
        <xdr:cNvPr id="12" name="Image 11" descr="C:\Users\Eddy\OneDrive\mission_LVE\img\entete_mission_LVE.jpg">
          <a:extLst>
            <a:ext uri="{FF2B5EF4-FFF2-40B4-BE49-F238E27FC236}">
              <a16:creationId xmlns:a16="http://schemas.microsoft.com/office/drawing/2014/main" id="{24993450-8F85-1F46-B967-BBAC44F012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42718"/>
          <a:ext cx="6197330" cy="18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190500</xdr:rowOff>
    </xdr:from>
    <xdr:to>
      <xdr:col>2</xdr:col>
      <xdr:colOff>2146301</xdr:colOff>
      <xdr:row>3</xdr:row>
      <xdr:rowOff>63500</xdr:rowOff>
    </xdr:to>
    <xdr:pic>
      <xdr:nvPicPr>
        <xdr:cNvPr id="3" name="Image 2" descr="C:\Users\Eddy\OneDrive\mission_LVE\img\entete_mission_LVE.jpg">
          <a:extLst>
            <a:ext uri="{FF2B5EF4-FFF2-40B4-BE49-F238E27FC236}">
              <a16:creationId xmlns:a16="http://schemas.microsoft.com/office/drawing/2014/main" id="{D791194E-6315-814F-80E9-933DDA9995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00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dyson/Dropbox/mission_LVE/APPLIC_EVAL_DIAG_LVE_CE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18"/>
  <sheetViews>
    <sheetView zoomScale="59" zoomScaleNormal="59" zoomScalePageLayoutView="75" workbookViewId="0">
      <selection activeCell="S23" sqref="S23"/>
    </sheetView>
  </sheetViews>
  <sheetFormatPr baseColWidth="10" defaultColWidth="10.875" defaultRowHeight="15" x14ac:dyDescent="0.25"/>
  <cols>
    <col min="1" max="8" width="10.875" style="3"/>
    <col min="9" max="14" width="10.875" style="4"/>
    <col min="15" max="18" width="10.875" style="3"/>
    <col min="19" max="19" width="22.875" style="3" customWidth="1"/>
    <col min="20" max="68" width="10.875" style="3"/>
    <col min="69" max="16384" width="10.875" style="4"/>
  </cols>
  <sheetData>
    <row r="1" spans="1:68" s="3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x14ac:dyDescent="0.25">
      <c r="A2" s="1"/>
      <c r="B2" s="2"/>
      <c r="C2" s="2"/>
      <c r="D2" s="2"/>
      <c r="E2" s="2"/>
      <c r="F2" s="2"/>
      <c r="G2" s="2"/>
      <c r="H2" s="2"/>
      <c r="I2" s="69" t="s">
        <v>0</v>
      </c>
      <c r="J2" s="69"/>
      <c r="K2" s="69"/>
      <c r="L2" s="69"/>
      <c r="M2" s="69"/>
      <c r="N2" s="69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ht="15.75" customHeight="1" x14ac:dyDescent="0.25">
      <c r="A3" s="1"/>
      <c r="B3" s="2"/>
      <c r="C3" s="2"/>
      <c r="D3" s="2"/>
      <c r="E3" s="2"/>
      <c r="F3" s="2"/>
      <c r="G3" s="2"/>
      <c r="H3" s="2"/>
      <c r="I3" s="69"/>
      <c r="J3" s="69"/>
      <c r="K3" s="69"/>
      <c r="L3" s="69"/>
      <c r="M3" s="69"/>
      <c r="N3" s="69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s="3" customFormat="1" x14ac:dyDescent="0.25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s="3" customFormat="1" x14ac:dyDescent="0.2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8.75" x14ac:dyDescent="0.3">
      <c r="A6" s="1"/>
      <c r="B6" s="2"/>
      <c r="C6" s="2"/>
      <c r="D6" s="2"/>
      <c r="E6" s="2"/>
      <c r="F6" s="2"/>
      <c r="G6" s="2"/>
      <c r="H6" s="2"/>
      <c r="I6" s="5"/>
      <c r="J6" s="65">
        <v>1</v>
      </c>
      <c r="K6" s="66" t="s">
        <v>1</v>
      </c>
      <c r="L6" s="66"/>
      <c r="M6" s="66"/>
      <c r="N6" s="1"/>
      <c r="O6" s="6"/>
      <c r="P6" s="67" t="s">
        <v>2</v>
      </c>
      <c r="Q6" s="67"/>
      <c r="R6" s="67"/>
      <c r="S6" s="67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8.75" x14ac:dyDescent="0.3">
      <c r="A7" s="1"/>
      <c r="B7" s="2"/>
      <c r="C7" s="2"/>
      <c r="D7" s="2"/>
      <c r="E7" s="2"/>
      <c r="F7" s="2"/>
      <c r="G7" s="2"/>
      <c r="H7" s="2"/>
      <c r="I7" s="1"/>
      <c r="J7" s="65"/>
      <c r="K7" s="66"/>
      <c r="L7" s="66"/>
      <c r="M7" s="66"/>
      <c r="N7" s="1"/>
      <c r="O7" s="6"/>
      <c r="P7" s="6" t="s">
        <v>46</v>
      </c>
      <c r="Q7" s="6"/>
      <c r="R7" s="6"/>
      <c r="S7" s="6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s="3" customFormat="1" ht="18.75" x14ac:dyDescent="0.3">
      <c r="A8" s="1"/>
      <c r="B8" s="2"/>
      <c r="C8" s="2"/>
      <c r="D8" s="2"/>
      <c r="E8" s="2"/>
      <c r="F8" s="2"/>
      <c r="G8" s="2"/>
      <c r="H8" s="2"/>
      <c r="I8" s="1"/>
      <c r="J8" s="1"/>
      <c r="K8" s="6"/>
      <c r="L8" s="6"/>
      <c r="M8" s="6"/>
      <c r="N8" s="1"/>
      <c r="O8" s="6"/>
      <c r="P8" s="6"/>
      <c r="Q8" s="6"/>
      <c r="R8" s="6"/>
      <c r="S8" s="6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s="3" customFormat="1" ht="28.5" x14ac:dyDescent="0.45">
      <c r="A9" s="1"/>
      <c r="B9" s="68" t="s">
        <v>3</v>
      </c>
      <c r="C9" s="68"/>
      <c r="D9" s="68"/>
      <c r="E9" s="68"/>
      <c r="F9" s="68"/>
      <c r="G9" s="2"/>
      <c r="H9" s="2"/>
      <c r="I9" s="1"/>
      <c r="J9" s="1"/>
      <c r="K9" s="6"/>
      <c r="L9" s="6"/>
      <c r="M9" s="6"/>
      <c r="N9" s="1"/>
      <c r="O9" s="6"/>
      <c r="P9" s="6"/>
      <c r="Q9" s="6"/>
      <c r="R9" s="6"/>
      <c r="S9" s="6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28.5" x14ac:dyDescent="0.45">
      <c r="A10" s="1"/>
      <c r="B10" s="7" t="s">
        <v>37</v>
      </c>
      <c r="C10" s="7"/>
      <c r="D10" s="7"/>
      <c r="E10" s="7"/>
      <c r="F10" s="7"/>
      <c r="G10" s="2"/>
      <c r="H10" s="2"/>
      <c r="I10" s="1"/>
      <c r="J10" s="65">
        <v>2</v>
      </c>
      <c r="K10" s="66" t="s">
        <v>4</v>
      </c>
      <c r="L10" s="66"/>
      <c r="M10" s="66"/>
      <c r="N10" s="1"/>
      <c r="O10" s="6"/>
      <c r="P10" s="67" t="s">
        <v>5</v>
      </c>
      <c r="Q10" s="67"/>
      <c r="R10" s="67"/>
      <c r="S10" s="67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28.5" x14ac:dyDescent="0.45">
      <c r="A11" s="1"/>
      <c r="B11" s="68" t="s">
        <v>6</v>
      </c>
      <c r="C11" s="68"/>
      <c r="D11" s="68"/>
      <c r="E11" s="68"/>
      <c r="F11" s="68"/>
      <c r="G11" s="2"/>
      <c r="H11" s="2"/>
      <c r="I11" s="1"/>
      <c r="J11" s="65"/>
      <c r="K11" s="66"/>
      <c r="L11" s="66"/>
      <c r="M11" s="66"/>
      <c r="N11" s="1"/>
      <c r="O11" s="6"/>
      <c r="P11" s="6" t="s">
        <v>7</v>
      </c>
      <c r="Q11" s="6"/>
      <c r="R11" s="6"/>
      <c r="S11" s="6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s="3" customFormat="1" ht="16.5" customHeight="1" x14ac:dyDescent="0.3">
      <c r="A12" s="1"/>
      <c r="B12" s="2"/>
      <c r="C12" s="2"/>
      <c r="D12" s="2"/>
      <c r="E12" s="2"/>
      <c r="F12" s="2"/>
      <c r="G12" s="2"/>
      <c r="H12" s="2"/>
      <c r="I12" s="1"/>
      <c r="J12" s="1"/>
      <c r="K12" s="6"/>
      <c r="L12" s="6"/>
      <c r="M12" s="6"/>
      <c r="N12" s="1"/>
      <c r="O12" s="6"/>
      <c r="P12" s="6" t="s">
        <v>8</v>
      </c>
      <c r="Q12" s="6"/>
      <c r="R12" s="6"/>
      <c r="S12" s="6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3" customFormat="1" ht="28.5" x14ac:dyDescent="0.45">
      <c r="A13" s="1"/>
      <c r="B13" s="71" t="s">
        <v>47</v>
      </c>
      <c r="C13" s="71"/>
      <c r="D13" s="71"/>
      <c r="E13" s="71"/>
      <c r="F13" s="71"/>
      <c r="G13" s="2"/>
      <c r="H13" s="2"/>
      <c r="I13" s="1"/>
      <c r="J13" s="1"/>
      <c r="K13" s="6"/>
      <c r="L13" s="6"/>
      <c r="M13" s="6"/>
      <c r="N13" s="1"/>
      <c r="O13" s="6"/>
      <c r="P13" s="8" t="s">
        <v>9</v>
      </c>
      <c r="Q13" s="6"/>
      <c r="R13" s="6"/>
      <c r="S13" s="6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3" customFormat="1" ht="18.75" x14ac:dyDescent="0.3">
      <c r="A14" s="5"/>
      <c r="B14" s="2"/>
      <c r="C14" s="2"/>
      <c r="D14" s="2"/>
      <c r="E14" s="2"/>
      <c r="F14" s="2"/>
      <c r="G14" s="2"/>
      <c r="H14" s="2"/>
      <c r="I14" s="1"/>
      <c r="J14" s="1"/>
      <c r="K14" s="6"/>
      <c r="L14" s="6"/>
      <c r="M14" s="6"/>
      <c r="N14" s="1"/>
      <c r="O14" s="6"/>
      <c r="P14" s="8" t="s">
        <v>10</v>
      </c>
      <c r="Q14" s="6"/>
      <c r="R14" s="6"/>
      <c r="S14" s="6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3" customFormat="1" ht="18.75" x14ac:dyDescent="0.3">
      <c r="A15" s="5"/>
      <c r="B15" s="2"/>
      <c r="C15" s="2"/>
      <c r="D15" s="2"/>
      <c r="E15" s="2"/>
      <c r="F15" s="2"/>
      <c r="G15" s="2"/>
      <c r="H15" s="2"/>
      <c r="I15" s="1"/>
      <c r="J15" s="1"/>
      <c r="K15" s="6"/>
      <c r="L15" s="6"/>
      <c r="M15" s="6"/>
      <c r="N15" s="1"/>
      <c r="O15" s="6"/>
      <c r="P15" s="8"/>
      <c r="Q15" s="6"/>
      <c r="R15" s="6"/>
      <c r="S15" s="6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8.75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6"/>
      <c r="L16" s="6"/>
      <c r="M16" s="6"/>
      <c r="N16" s="1"/>
      <c r="O16" s="6"/>
      <c r="P16" s="6"/>
      <c r="Q16" s="6"/>
      <c r="R16" s="6"/>
      <c r="S16" s="6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18.75" x14ac:dyDescent="0.3">
      <c r="A17" s="1"/>
      <c r="B17" s="2"/>
      <c r="C17" s="2"/>
      <c r="D17" s="2"/>
      <c r="E17" s="2"/>
      <c r="F17" s="2"/>
      <c r="G17" s="2"/>
      <c r="H17" s="2"/>
      <c r="I17" s="5"/>
      <c r="J17" s="65">
        <v>3</v>
      </c>
      <c r="K17" s="66" t="s">
        <v>13</v>
      </c>
      <c r="L17" s="66"/>
      <c r="M17" s="66"/>
      <c r="N17" s="5"/>
      <c r="O17" s="6"/>
      <c r="P17" s="9" t="s">
        <v>11</v>
      </c>
      <c r="Q17" s="6"/>
      <c r="R17" s="6"/>
      <c r="S17" s="6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18.75" x14ac:dyDescent="0.3">
      <c r="A18" s="1"/>
      <c r="B18" s="2"/>
      <c r="C18" s="2"/>
      <c r="D18" s="2"/>
      <c r="E18" s="2"/>
      <c r="F18" s="2"/>
      <c r="G18" s="2"/>
      <c r="H18" s="2"/>
      <c r="I18" s="1"/>
      <c r="J18" s="65"/>
      <c r="K18" s="66"/>
      <c r="L18" s="66"/>
      <c r="M18" s="66"/>
      <c r="N18" s="5"/>
      <c r="O18" s="6"/>
      <c r="P18" s="6" t="s">
        <v>12</v>
      </c>
      <c r="Q18" s="6"/>
      <c r="R18" s="6"/>
      <c r="S18" s="6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5" customHeight="1" x14ac:dyDescent="0.3">
      <c r="A19" s="1"/>
      <c r="B19" s="2"/>
      <c r="C19" s="72"/>
      <c r="D19" s="72"/>
      <c r="E19" s="72"/>
      <c r="F19" s="72"/>
      <c r="G19" s="72"/>
      <c r="H19" s="2"/>
      <c r="I19" s="1"/>
      <c r="J19" s="1"/>
      <c r="K19" s="1"/>
      <c r="L19" s="1"/>
      <c r="M19" s="1"/>
      <c r="N19" s="1"/>
      <c r="O19" s="6"/>
      <c r="P19" s="6"/>
      <c r="Q19" s="6"/>
      <c r="R19" s="6"/>
      <c r="S19" s="6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25">
      <c r="A20" s="1"/>
      <c r="B20" s="2"/>
      <c r="C20" s="72"/>
      <c r="D20" s="72"/>
      <c r="E20" s="72"/>
      <c r="F20" s="72"/>
      <c r="G20" s="7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"/>
      <c r="B21" s="2"/>
      <c r="C21" s="72"/>
      <c r="D21" s="72"/>
      <c r="E21" s="72"/>
      <c r="F21" s="72"/>
      <c r="G21" s="7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"/>
      <c r="B22" s="2"/>
      <c r="C22" s="72"/>
      <c r="D22" s="72"/>
      <c r="E22" s="72"/>
      <c r="F22" s="72"/>
      <c r="G22" s="72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x14ac:dyDescent="0.25">
      <c r="A23" s="1"/>
      <c r="B23" s="2"/>
      <c r="C23" s="2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x14ac:dyDescent="0.25">
      <c r="A24" s="1"/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37.5" customHeight="1" x14ac:dyDescent="0.3">
      <c r="A26" s="1"/>
      <c r="B26" s="1"/>
      <c r="C26" s="70" t="s">
        <v>14</v>
      </c>
      <c r="D26" s="70"/>
      <c r="E26" s="70"/>
      <c r="F26" s="70"/>
      <c r="G26" s="7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ht="18.75" x14ac:dyDescent="0.3">
      <c r="A27" s="1"/>
      <c r="B27" s="1"/>
      <c r="C27" s="10"/>
      <c r="D27" s="11" t="s">
        <v>15</v>
      </c>
      <c r="E27" s="10"/>
      <c r="F27" s="10"/>
      <c r="G27" s="10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8.75" x14ac:dyDescent="0.3">
      <c r="A28" s="1"/>
      <c r="B28" s="1"/>
      <c r="C28" s="6"/>
      <c r="D28" s="6"/>
      <c r="E28" s="6"/>
      <c r="F28" s="6"/>
      <c r="G28" s="6"/>
      <c r="H28" s="1"/>
      <c r="I28" s="2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18.75" x14ac:dyDescent="0.3">
      <c r="A29" s="1"/>
      <c r="B29" s="1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6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:6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:6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:6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:6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1:6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:6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6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:6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:6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:6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1:6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6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:6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:6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:6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:6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6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:6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:6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:6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:6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:6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:6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:6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:6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:6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6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6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6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6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6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6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6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</row>
    <row r="211" spans="1:6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</row>
    <row r="212" spans="1:6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</row>
    <row r="213" spans="1:6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</row>
    <row r="214" spans="1:6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</row>
    <row r="215" spans="1:6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</row>
    <row r="216" spans="1:6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</row>
    <row r="217" spans="1:6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</row>
    <row r="219" spans="1:6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</row>
    <row r="221" spans="1:6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</row>
    <row r="222" spans="1:6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</row>
    <row r="223" spans="1:6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</row>
    <row r="224" spans="1:6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</row>
    <row r="225" spans="1:6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</row>
    <row r="226" spans="1:6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</row>
    <row r="227" spans="1:6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</row>
    <row r="228" spans="1:6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</row>
    <row r="229" spans="1:6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</row>
    <row r="230" spans="1:6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</row>
    <row r="231" spans="1:6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</row>
    <row r="232" spans="1:6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</row>
    <row r="233" spans="1:6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</row>
    <row r="234" spans="1:6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</row>
    <row r="235" spans="1:6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</row>
    <row r="236" spans="1:6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</row>
    <row r="237" spans="1:6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</row>
    <row r="238" spans="1:6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</row>
    <row r="239" spans="1:6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</row>
    <row r="240" spans="1:6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</row>
    <row r="242" spans="1:6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</row>
    <row r="243" spans="1:6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</row>
    <row r="245" spans="1:6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</row>
    <row r="246" spans="1:6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</row>
    <row r="247" spans="1:6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</row>
    <row r="248" spans="1:6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</row>
    <row r="249" spans="1:6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</row>
    <row r="250" spans="1:6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</row>
    <row r="251" spans="1:6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</row>
    <row r="252" spans="1:6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</row>
    <row r="253" spans="1:6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</row>
    <row r="254" spans="1:6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</row>
    <row r="255" spans="1:6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</row>
    <row r="256" spans="1:6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</row>
    <row r="257" spans="1:6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</row>
    <row r="258" spans="1:6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</row>
    <row r="259" spans="1:6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</row>
    <row r="260" spans="1:6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</row>
    <row r="261" spans="1:6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</row>
    <row r="262" spans="1:6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</row>
    <row r="263" spans="1:6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</row>
    <row r="264" spans="1:6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</row>
    <row r="265" spans="1:6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</row>
    <row r="266" spans="1:6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</row>
    <row r="267" spans="1:6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</row>
    <row r="270" spans="1:6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</row>
    <row r="271" spans="1:6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</row>
    <row r="272" spans="1:6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</row>
    <row r="273" spans="1:6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</row>
    <row r="274" spans="1:6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</row>
    <row r="275" spans="1:6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</row>
    <row r="276" spans="1:6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</row>
    <row r="277" spans="1:6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</row>
    <row r="278" spans="1:6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</row>
    <row r="279" spans="1:6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</row>
    <row r="280" spans="1:6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</row>
    <row r="281" spans="1:6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</row>
    <row r="282" spans="1:6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</row>
    <row r="283" spans="1:6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</row>
    <row r="284" spans="1:6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</row>
    <row r="285" spans="1:6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</row>
    <row r="286" spans="1:6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</row>
    <row r="287" spans="1:6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</row>
    <row r="288" spans="1:6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</row>
    <row r="289" spans="1:6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</row>
    <row r="290" spans="1:6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</row>
    <row r="291" spans="1:6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</row>
    <row r="292" spans="1:6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</row>
    <row r="293" spans="1:6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</row>
    <row r="294" spans="1:6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</row>
    <row r="295" spans="1:6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</row>
    <row r="296" spans="1:6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</row>
    <row r="297" spans="1:6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</row>
    <row r="298" spans="1:6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</row>
    <row r="299" spans="1:6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</row>
    <row r="300" spans="1:6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</row>
    <row r="301" spans="1:6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</row>
    <row r="302" spans="1:6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</row>
    <row r="303" spans="1:6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</row>
    <row r="304" spans="1:6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</row>
    <row r="305" spans="1:6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</row>
    <row r="307" spans="1:6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</row>
    <row r="308" spans="1:6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</row>
    <row r="309" spans="1:6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</row>
    <row r="310" spans="1:6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</row>
    <row r="311" spans="1:6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</row>
    <row r="312" spans="1:6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</row>
    <row r="313" spans="1:6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</row>
    <row r="314" spans="1:6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</row>
    <row r="315" spans="1:6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</row>
    <row r="316" spans="1:6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</row>
    <row r="317" spans="1:6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</row>
    <row r="318" spans="1:6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</row>
    <row r="319" spans="1:6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</row>
    <row r="320" spans="1:6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</row>
    <row r="321" spans="1:6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</row>
    <row r="322" spans="1:6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</row>
    <row r="323" spans="1:6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</row>
    <row r="324" spans="1:6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</row>
    <row r="325" spans="1:6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</row>
    <row r="326" spans="1:6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</row>
    <row r="327" spans="1:6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</row>
    <row r="328" spans="1:6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</row>
    <row r="329" spans="1:6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</row>
    <row r="330" spans="1:6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</row>
    <row r="331" spans="1:6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</row>
    <row r="332" spans="1:6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</row>
    <row r="333" spans="1:6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</row>
    <row r="334" spans="1:6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</row>
    <row r="335" spans="1:6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</row>
    <row r="336" spans="1:6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</row>
    <row r="337" spans="1:6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</row>
    <row r="338" spans="1:6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</row>
    <row r="339" spans="1:6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</row>
    <row r="340" spans="1:6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</row>
    <row r="341" spans="1:6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</row>
    <row r="342" spans="1:6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</row>
    <row r="343" spans="1:6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</row>
    <row r="344" spans="1:6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</row>
    <row r="345" spans="1:6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</row>
    <row r="346" spans="1:6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</row>
    <row r="347" spans="1:6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</row>
    <row r="348" spans="1:6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</row>
    <row r="349" spans="1:6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</row>
    <row r="350" spans="1:6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</row>
    <row r="351" spans="1:6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</row>
    <row r="352" spans="1:6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</row>
    <row r="353" spans="1:6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</row>
    <row r="354" spans="1:6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</row>
    <row r="355" spans="1:6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</row>
    <row r="356" spans="1:6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</row>
    <row r="357" spans="1:6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</row>
    <row r="358" spans="1:6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</row>
    <row r="359" spans="1:6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</row>
    <row r="360" spans="1:6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</row>
    <row r="361" spans="1:6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</row>
    <row r="362" spans="1:6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</row>
    <row r="363" spans="1:6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</row>
    <row r="364" spans="1:6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</row>
    <row r="365" spans="1:6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</row>
    <row r="366" spans="1:6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</row>
    <row r="367" spans="1:6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</row>
    <row r="368" spans="1:6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</row>
    <row r="369" spans="1:6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</row>
    <row r="370" spans="1:6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</row>
    <row r="371" spans="1:6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</row>
    <row r="372" spans="1:6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</row>
    <row r="373" spans="1:6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</row>
    <row r="374" spans="1:6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</row>
    <row r="375" spans="1:6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</row>
    <row r="376" spans="1:6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</row>
    <row r="377" spans="1:6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</row>
    <row r="378" spans="1:6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</row>
    <row r="379" spans="1:6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</row>
    <row r="380" spans="1:6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</row>
    <row r="381" spans="1:6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</row>
    <row r="382" spans="1:6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</row>
    <row r="383" spans="1:6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</row>
    <row r="384" spans="1:6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</row>
    <row r="385" spans="1:6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</row>
    <row r="386" spans="1:6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</row>
    <row r="387" spans="1:6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</row>
    <row r="388" spans="1:6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</row>
    <row r="389" spans="1:6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</row>
    <row r="390" spans="1:6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</row>
    <row r="391" spans="1:6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</row>
    <row r="392" spans="1:6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</row>
    <row r="393" spans="1:6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</row>
    <row r="394" spans="1:6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</row>
    <row r="395" spans="1:6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</row>
    <row r="396" spans="1:6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</row>
    <row r="397" spans="1:6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</row>
    <row r="398" spans="1:6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</row>
    <row r="399" spans="1:6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</row>
    <row r="400" spans="1:6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</row>
    <row r="401" spans="1:6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</row>
    <row r="402" spans="1:6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</row>
    <row r="403" spans="1:6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</row>
    <row r="404" spans="1:6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</row>
    <row r="405" spans="1:6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</row>
    <row r="406" spans="1:6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</row>
    <row r="407" spans="1:6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</row>
    <row r="408" spans="1:6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</row>
    <row r="409" spans="1:6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</row>
    <row r="410" spans="1:6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</row>
    <row r="411" spans="1:6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</row>
    <row r="412" spans="1:6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</row>
    <row r="413" spans="1:6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</row>
    <row r="414" spans="1:6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</row>
    <row r="415" spans="1:6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</row>
    <row r="416" spans="1:6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</row>
    <row r="417" spans="1:6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</row>
    <row r="418" spans="1:6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</row>
    <row r="419" spans="1:6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</row>
    <row r="420" spans="1:6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</row>
    <row r="421" spans="1:6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</row>
    <row r="422" spans="1:6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</row>
    <row r="423" spans="1:6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</row>
    <row r="424" spans="1:6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</row>
    <row r="425" spans="1:6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</row>
    <row r="426" spans="1:6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</row>
    <row r="427" spans="1:6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</row>
    <row r="428" spans="1:6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</row>
    <row r="429" spans="1:6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</row>
    <row r="430" spans="1:6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</row>
    <row r="431" spans="1:6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</row>
    <row r="432" spans="1:6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</row>
    <row r="433" spans="1:6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</row>
    <row r="434" spans="1:6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</row>
    <row r="435" spans="1:6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</row>
    <row r="436" spans="1:6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</row>
    <row r="437" spans="1:6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</row>
    <row r="438" spans="1:6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</row>
    <row r="439" spans="1:6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</row>
    <row r="440" spans="1:6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</row>
    <row r="441" spans="1:6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</row>
    <row r="442" spans="1:6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</row>
    <row r="443" spans="1:6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</row>
    <row r="444" spans="1:6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</row>
    <row r="445" spans="1:6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</row>
    <row r="446" spans="1:6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</row>
    <row r="447" spans="1:6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</row>
    <row r="448" spans="1:6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</row>
    <row r="449" spans="1:6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</row>
    <row r="450" spans="1:6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</row>
    <row r="451" spans="1:6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</row>
    <row r="452" spans="1:6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</row>
    <row r="453" spans="1:6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</row>
    <row r="454" spans="1:6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</row>
    <row r="455" spans="1:6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</row>
    <row r="456" spans="1:6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</row>
    <row r="457" spans="1:6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</row>
    <row r="458" spans="1:6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</row>
    <row r="459" spans="1:6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</row>
    <row r="460" spans="1:6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</row>
    <row r="461" spans="1:6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</row>
    <row r="462" spans="1:6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</row>
    <row r="463" spans="1:6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</row>
    <row r="464" spans="1:6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</row>
    <row r="465" spans="1:6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</row>
    <row r="466" spans="1:6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</row>
    <row r="467" spans="1:6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</row>
    <row r="468" spans="1:6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</row>
    <row r="469" spans="1:6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</row>
    <row r="470" spans="1:6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</row>
    <row r="471" spans="1:6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</row>
    <row r="472" spans="1:6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</row>
    <row r="473" spans="1:6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</row>
    <row r="474" spans="1:6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</row>
    <row r="475" spans="1:6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</row>
    <row r="476" spans="1:6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</row>
    <row r="477" spans="1:6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</row>
    <row r="478" spans="1:6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</row>
    <row r="479" spans="1:6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</row>
    <row r="480" spans="1:6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</row>
    <row r="481" spans="1:6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</row>
    <row r="482" spans="1:6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</row>
    <row r="483" spans="1:6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</row>
    <row r="484" spans="1:6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</row>
    <row r="485" spans="1:6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</row>
    <row r="486" spans="1:6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</row>
    <row r="487" spans="1:6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</row>
    <row r="488" spans="1:6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</row>
    <row r="489" spans="1:6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</row>
    <row r="490" spans="1:6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</row>
    <row r="491" spans="1:6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</row>
    <row r="492" spans="1:6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</row>
    <row r="493" spans="1:6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</row>
    <row r="494" spans="1:6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</row>
    <row r="495" spans="1:6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</row>
    <row r="496" spans="1:6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</row>
    <row r="497" spans="1:6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</row>
    <row r="498" spans="1:6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</row>
    <row r="499" spans="1:6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</row>
    <row r="500" spans="1:6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</row>
    <row r="501" spans="1:6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</row>
    <row r="502" spans="1:6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</row>
    <row r="503" spans="1:6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</row>
    <row r="504" spans="1:6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</row>
    <row r="505" spans="1:6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</row>
    <row r="506" spans="1:6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</row>
    <row r="507" spans="1:6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</row>
    <row r="508" spans="1:6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</row>
    <row r="509" spans="1:6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</row>
    <row r="510" spans="1:6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</row>
    <row r="511" spans="1:6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</row>
    <row r="512" spans="1:6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</row>
    <row r="513" spans="1:6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</row>
    <row r="514" spans="1:6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</row>
    <row r="515" spans="1:6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</row>
    <row r="516" spans="1:6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</row>
    <row r="517" spans="1:6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</row>
    <row r="518" spans="1:6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</row>
    <row r="519" spans="1:6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</row>
    <row r="520" spans="1:6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</row>
    <row r="521" spans="1:6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</row>
    <row r="522" spans="1:6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</row>
    <row r="523" spans="1:6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</row>
    <row r="524" spans="1:6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</row>
    <row r="525" spans="1:6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</row>
    <row r="526" spans="1:6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</row>
    <row r="527" spans="1:6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</row>
    <row r="528" spans="1:6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</row>
    <row r="529" spans="1:6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</row>
    <row r="530" spans="1:6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</row>
    <row r="531" spans="1:6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</row>
    <row r="532" spans="1:6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</row>
    <row r="533" spans="1:6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</row>
    <row r="534" spans="1:6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</row>
    <row r="535" spans="1:6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</row>
    <row r="536" spans="1:6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</row>
    <row r="537" spans="1:6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</row>
    <row r="538" spans="1:6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</row>
    <row r="539" spans="1:6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</row>
    <row r="540" spans="1:6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</row>
    <row r="541" spans="1:6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</row>
    <row r="542" spans="1:6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</row>
    <row r="543" spans="1:6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</row>
    <row r="544" spans="1:6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</row>
    <row r="545" spans="1:6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</row>
    <row r="546" spans="1:6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</row>
    <row r="547" spans="1:6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</row>
    <row r="548" spans="1:6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</row>
    <row r="549" spans="1:6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</row>
    <row r="550" spans="1:6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</row>
    <row r="551" spans="1:6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</row>
    <row r="552" spans="1:6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</row>
    <row r="553" spans="1:6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</row>
    <row r="554" spans="1:6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</row>
    <row r="555" spans="1:6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</row>
    <row r="556" spans="1:6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</row>
    <row r="557" spans="1:6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</row>
    <row r="558" spans="1:6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</row>
    <row r="559" spans="1:6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</row>
    <row r="560" spans="1:6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</row>
    <row r="561" spans="1:6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</row>
    <row r="562" spans="1:6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</row>
    <row r="563" spans="1:6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</row>
    <row r="564" spans="1:6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</row>
    <row r="565" spans="1:6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</row>
    <row r="566" spans="1:6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</row>
    <row r="567" spans="1:6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</row>
    <row r="568" spans="1:6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</row>
    <row r="569" spans="1:6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</row>
    <row r="570" spans="1:6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</row>
    <row r="571" spans="1:6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</row>
    <row r="572" spans="1:6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</row>
    <row r="573" spans="1:6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</row>
    <row r="574" spans="1:6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</row>
    <row r="575" spans="1:6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</row>
    <row r="576" spans="1:6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</row>
    <row r="577" spans="1:6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</row>
    <row r="578" spans="1:6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</row>
    <row r="579" spans="1:6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</row>
    <row r="580" spans="1:6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</row>
    <row r="581" spans="1:6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</row>
    <row r="582" spans="1:6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</row>
    <row r="583" spans="1:6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</row>
    <row r="584" spans="1:6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</row>
    <row r="585" spans="1:6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</row>
    <row r="586" spans="1:6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</row>
    <row r="587" spans="1:6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</row>
    <row r="588" spans="1:6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</row>
    <row r="589" spans="1:6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</row>
    <row r="590" spans="1:6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</row>
    <row r="591" spans="1:6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</row>
    <row r="592" spans="1:6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</row>
    <row r="593" spans="1:6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</row>
    <row r="594" spans="1:6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</row>
    <row r="595" spans="1:6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</row>
    <row r="596" spans="1:6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</row>
    <row r="597" spans="1:6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</row>
    <row r="598" spans="1:6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</row>
    <row r="599" spans="1:6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</row>
    <row r="600" spans="1:6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</row>
    <row r="601" spans="1:6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</row>
    <row r="602" spans="1:6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</row>
    <row r="603" spans="1:6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</row>
    <row r="604" spans="1:6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</row>
    <row r="605" spans="1:6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</row>
    <row r="606" spans="1:6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</row>
    <row r="607" spans="1:6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</row>
    <row r="608" spans="1:6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</row>
    <row r="609" spans="1:6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</row>
    <row r="610" spans="1:6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</row>
    <row r="611" spans="1:6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</row>
    <row r="612" spans="1:6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</row>
    <row r="613" spans="1:6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</row>
    <row r="614" spans="1:6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</row>
    <row r="615" spans="1:6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</row>
    <row r="616" spans="1:6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</row>
    <row r="617" spans="1:6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</row>
    <row r="618" spans="1:6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</row>
  </sheetData>
  <sheetProtection algorithmName="SHA-512" hashValue="6OI2JeLnMURU5BDBqcK6WlVszFKgaJaWp51M/kCVmLqYfs54xztmrxOnAk5M7s9kBxvN1bRFCwxSKjuoR68Ysw==" saltValue="fhqYg8lSEZCteR6zW8ZFfw==" spinCount="100000" sheet="1" objects="1" scenarios="1" selectLockedCells="1"/>
  <mergeCells count="14">
    <mergeCell ref="C26:G26"/>
    <mergeCell ref="B13:F13"/>
    <mergeCell ref="J17:J18"/>
    <mergeCell ref="K17:M18"/>
    <mergeCell ref="C19:G22"/>
    <mergeCell ref="J10:J11"/>
    <mergeCell ref="K10:M11"/>
    <mergeCell ref="P10:S10"/>
    <mergeCell ref="B11:F11"/>
    <mergeCell ref="I2:N3"/>
    <mergeCell ref="J6:J7"/>
    <mergeCell ref="K6:M7"/>
    <mergeCell ref="P6:S6"/>
    <mergeCell ref="B9:F9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U231"/>
  <sheetViews>
    <sheetView zoomScale="77" zoomScaleNormal="77" workbookViewId="0">
      <selection activeCell="B8" sqref="B8"/>
    </sheetView>
  </sheetViews>
  <sheetFormatPr baseColWidth="10" defaultColWidth="10.875" defaultRowHeight="15" x14ac:dyDescent="0.25"/>
  <cols>
    <col min="1" max="1" width="11" style="4" customWidth="1"/>
    <col min="2" max="2" width="56.875" style="4" customWidth="1"/>
    <col min="3" max="6" width="0" style="3" hidden="1" customWidth="1"/>
    <col min="7" max="47" width="10.875" style="3"/>
    <col min="48" max="16384" width="10.875" style="4"/>
  </cols>
  <sheetData>
    <row r="1" spans="1:47" x14ac:dyDescent="0.25">
      <c r="A1" s="12"/>
      <c r="B1" s="12"/>
      <c r="C1" s="12"/>
      <c r="D1" s="12"/>
      <c r="E1" s="12"/>
      <c r="F1" s="13"/>
      <c r="G1" s="12"/>
      <c r="H1" s="12"/>
      <c r="I1" s="12"/>
      <c r="J1" s="12"/>
      <c r="K1" s="1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8" x14ac:dyDescent="0.25">
      <c r="A2" s="73" t="s">
        <v>16</v>
      </c>
      <c r="B2" s="73"/>
      <c r="C2" s="12"/>
      <c r="D2" s="12"/>
      <c r="E2" s="12"/>
      <c r="F2" s="15" t="s">
        <v>17</v>
      </c>
      <c r="G2" s="12"/>
      <c r="H2" s="12"/>
      <c r="I2" s="12"/>
      <c r="J2" s="12"/>
      <c r="K2" s="12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5.75" thickBot="1" x14ac:dyDescent="0.3">
      <c r="A3" s="12"/>
      <c r="B3" s="12"/>
      <c r="C3" s="12"/>
      <c r="D3" s="12"/>
      <c r="E3" s="12"/>
      <c r="F3" s="15" t="s">
        <v>18</v>
      </c>
      <c r="G3" s="12"/>
      <c r="H3" s="12"/>
      <c r="I3" s="12"/>
      <c r="J3" s="12"/>
      <c r="K3" s="1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5.75" thickBot="1" x14ac:dyDescent="0.3">
      <c r="A4" s="16" t="s">
        <v>19</v>
      </c>
      <c r="B4" s="17"/>
      <c r="C4" s="12" t="s">
        <v>20</v>
      </c>
      <c r="D4" s="12"/>
      <c r="E4" s="12"/>
      <c r="F4" s="15"/>
      <c r="G4" s="12"/>
      <c r="H4" s="14"/>
      <c r="I4" s="12"/>
      <c r="J4" s="12"/>
      <c r="K4" s="12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ht="15.75" thickBot="1" x14ac:dyDescent="0.3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thickBot="1" x14ac:dyDescent="0.3">
      <c r="A6" s="16" t="s">
        <v>21</v>
      </c>
      <c r="B6" s="19" t="s">
        <v>38</v>
      </c>
      <c r="C6" s="12" t="s">
        <v>22</v>
      </c>
      <c r="D6" s="12"/>
      <c r="E6" s="12"/>
      <c r="F6" s="12"/>
      <c r="G6" s="12"/>
      <c r="H6" s="12"/>
      <c r="I6" s="12"/>
      <c r="J6" s="12"/>
      <c r="K6" s="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5.75" thickBot="1" x14ac:dyDescent="0.3">
      <c r="A7" s="18"/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15.75" thickBot="1" x14ac:dyDescent="0.3">
      <c r="A8" s="20" t="s">
        <v>23</v>
      </c>
      <c r="B8" s="17"/>
      <c r="C8" s="12" t="s">
        <v>24</v>
      </c>
      <c r="D8" s="12"/>
      <c r="E8" s="12"/>
      <c r="F8" s="12"/>
      <c r="G8" s="12"/>
      <c r="H8" s="12"/>
      <c r="I8" s="12"/>
      <c r="J8" s="12"/>
      <c r="K8" s="1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/>
      <c r="B10" s="74" t="s">
        <v>25</v>
      </c>
      <c r="C10" s="12" t="s">
        <v>26</v>
      </c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/>
      <c r="B11" s="74"/>
      <c r="C11" s="12"/>
      <c r="D11" s="12"/>
      <c r="E11" s="12"/>
      <c r="F11" s="12"/>
      <c r="G11" s="12"/>
      <c r="H11" s="12"/>
      <c r="I11" s="12"/>
      <c r="J11" s="12"/>
      <c r="K11" s="1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/>
      <c r="B12" s="21"/>
      <c r="C12" s="12"/>
      <c r="D12" s="75"/>
      <c r="E12" s="75"/>
      <c r="F12" s="75"/>
      <c r="G12" s="12"/>
      <c r="H12" s="12"/>
      <c r="I12" s="12"/>
      <c r="J12" s="12"/>
      <c r="K12" s="1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22">
        <v>1</v>
      </c>
      <c r="B13" s="23"/>
      <c r="C13" s="12" t="b">
        <f>IF(ISBLANK('Liste élèves'!B13),TRUE(),FALSE())</f>
        <v>1</v>
      </c>
      <c r="D13" s="75"/>
      <c r="E13" s="75"/>
      <c r="F13" s="75"/>
      <c r="G13" s="12"/>
      <c r="H13" s="12"/>
      <c r="I13" s="12"/>
      <c r="J13" s="12"/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22">
        <v>2</v>
      </c>
      <c r="B14" s="23"/>
      <c r="C14" s="12" t="b">
        <f>IF(ISBLANK('Liste élèves'!B14),TRUE(),FALSE())</f>
        <v>1</v>
      </c>
      <c r="D14" s="75"/>
      <c r="E14" s="75"/>
      <c r="F14" s="75"/>
      <c r="G14" s="12"/>
      <c r="H14" s="12"/>
      <c r="I14" s="12"/>
      <c r="J14" s="12"/>
      <c r="K14" s="12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22">
        <v>3</v>
      </c>
      <c r="B15" s="23"/>
      <c r="C15" s="12" t="b">
        <f>IF(ISBLANK('Liste élèves'!B15),TRUE(),FALSE())</f>
        <v>1</v>
      </c>
      <c r="D15" s="75"/>
      <c r="E15" s="75"/>
      <c r="F15" s="75"/>
      <c r="G15" s="12"/>
      <c r="H15" s="12"/>
      <c r="I15" s="12"/>
      <c r="J15" s="12"/>
      <c r="K15" s="1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x14ac:dyDescent="0.25">
      <c r="A16" s="22">
        <v>4</v>
      </c>
      <c r="B16" s="23"/>
      <c r="C16" s="12" t="b">
        <f>IF(ISBLANK('Liste élèves'!B16),TRUE(),FALSE())</f>
        <v>1</v>
      </c>
      <c r="D16" s="75"/>
      <c r="E16" s="75"/>
      <c r="F16" s="75"/>
      <c r="G16" s="12"/>
      <c r="H16" s="12"/>
      <c r="I16" s="12"/>
      <c r="J16" s="12"/>
      <c r="K16" s="12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x14ac:dyDescent="0.25">
      <c r="A17" s="22">
        <v>5</v>
      </c>
      <c r="B17" s="23"/>
      <c r="C17" s="12" t="b">
        <f>IF(ISBLANK('Liste élèves'!B17),TRUE(),FALSE())</f>
        <v>1</v>
      </c>
      <c r="D17" s="12"/>
      <c r="E17" s="12"/>
      <c r="F17" s="12"/>
      <c r="G17" s="12"/>
      <c r="H17" s="12"/>
      <c r="I17" s="12"/>
      <c r="J17" s="12"/>
      <c r="K17" s="12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22">
        <v>6</v>
      </c>
      <c r="B18" s="23"/>
      <c r="C18" s="12" t="b">
        <f>IF(ISBLANK('Liste élèves'!B18),TRUE(),FALSE())</f>
        <v>1</v>
      </c>
      <c r="D18" s="12"/>
      <c r="E18" s="12"/>
      <c r="F18" s="12"/>
      <c r="G18" s="12"/>
      <c r="H18" s="12"/>
      <c r="I18" s="12"/>
      <c r="J18" s="12"/>
      <c r="K18" s="1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22">
        <v>7</v>
      </c>
      <c r="B19" s="23"/>
      <c r="C19" s="12" t="b">
        <f>IF(ISBLANK('Liste élèves'!B19),TRUE(),FALSE())</f>
        <v>1</v>
      </c>
      <c r="D19" s="12"/>
      <c r="E19" s="12"/>
      <c r="F19" s="12"/>
      <c r="G19" s="12"/>
      <c r="H19" s="12"/>
      <c r="I19" s="12"/>
      <c r="J19" s="12"/>
      <c r="K19" s="12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22">
        <v>8</v>
      </c>
      <c r="B20" s="23"/>
      <c r="C20" s="12" t="b">
        <f>IF(ISBLANK('Liste élèves'!B20),TRUE(),FALSE())</f>
        <v>1</v>
      </c>
      <c r="D20" s="12"/>
      <c r="E20" s="12"/>
      <c r="F20" s="12"/>
      <c r="G20" s="12"/>
      <c r="H20" s="12"/>
      <c r="I20" s="12"/>
      <c r="J20" s="12"/>
      <c r="K20" s="12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22">
        <v>9</v>
      </c>
      <c r="B21" s="23"/>
      <c r="C21" s="12" t="b">
        <f>IF(ISBLANK('Liste élèves'!B21),TRUE(),FALSE())</f>
        <v>1</v>
      </c>
      <c r="D21" s="12"/>
      <c r="E21" s="12"/>
      <c r="F21" s="12"/>
      <c r="G21" s="12"/>
      <c r="H21" s="12"/>
      <c r="I21" s="12"/>
      <c r="J21" s="12"/>
      <c r="K21" s="12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22">
        <v>10</v>
      </c>
      <c r="B22" s="23"/>
      <c r="C22" s="12" t="b">
        <f>IF(ISBLANK('Liste élèves'!B22),TRUE(),FALSE())</f>
        <v>1</v>
      </c>
      <c r="D22" s="12"/>
      <c r="E22" s="12"/>
      <c r="F22" s="12"/>
      <c r="G22" s="12"/>
      <c r="H22" s="12"/>
      <c r="I22" s="12"/>
      <c r="J22" s="12"/>
      <c r="K22" s="12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22">
        <v>11</v>
      </c>
      <c r="B23" s="23"/>
      <c r="C23" s="12" t="b">
        <f>IF(ISBLANK('Liste élèves'!B23),TRUE(),FALSE())</f>
        <v>1</v>
      </c>
      <c r="D23" s="12"/>
      <c r="E23" s="12"/>
      <c r="F23" s="12"/>
      <c r="G23" s="12"/>
      <c r="H23" s="12"/>
      <c r="I23" s="12"/>
      <c r="J23" s="12"/>
      <c r="K23" s="12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22">
        <v>12</v>
      </c>
      <c r="B24" s="23"/>
      <c r="C24" s="12" t="b">
        <f>IF(ISBLANK('Liste élèves'!B24),TRUE(),FALSE())</f>
        <v>1</v>
      </c>
      <c r="D24" s="12"/>
      <c r="E24" s="12"/>
      <c r="F24" s="12"/>
      <c r="G24" s="12"/>
      <c r="H24" s="12"/>
      <c r="I24" s="12"/>
      <c r="J24" s="12"/>
      <c r="K24" s="12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22">
        <v>13</v>
      </c>
      <c r="B25" s="23"/>
      <c r="C25" s="12" t="b">
        <f>IF(ISBLANK('Liste élèves'!B25),TRUE(),FALSE())</f>
        <v>1</v>
      </c>
      <c r="D25" s="12"/>
      <c r="E25" s="12"/>
      <c r="F25" s="12"/>
      <c r="G25" s="12"/>
      <c r="H25" s="12"/>
      <c r="I25" s="12"/>
      <c r="J25" s="12"/>
      <c r="K25" s="12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22">
        <v>14</v>
      </c>
      <c r="B26" s="23"/>
      <c r="C26" s="12" t="b">
        <f>IF(ISBLANK('Liste élèves'!B26),TRUE(),FALSE())</f>
        <v>1</v>
      </c>
      <c r="D26" s="12"/>
      <c r="E26" s="12"/>
      <c r="F26" s="12"/>
      <c r="G26" s="12"/>
      <c r="H26" s="12"/>
      <c r="I26" s="12"/>
      <c r="J26" s="12"/>
      <c r="K26" s="12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22">
        <v>15</v>
      </c>
      <c r="B27" s="23"/>
      <c r="C27" s="12" t="b">
        <f>IF(ISBLANK('Liste élèves'!B27),TRUE(),FALSE())</f>
        <v>1</v>
      </c>
      <c r="D27" s="12"/>
      <c r="E27" s="12"/>
      <c r="F27" s="12"/>
      <c r="G27" s="12"/>
      <c r="H27" s="12"/>
      <c r="I27" s="12"/>
      <c r="J27" s="12"/>
      <c r="K27" s="12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22">
        <v>16</v>
      </c>
      <c r="B28" s="23"/>
      <c r="C28" s="12" t="b">
        <f>IF(ISBLANK('Liste élèves'!B28),TRUE(),FALSE())</f>
        <v>1</v>
      </c>
      <c r="D28" s="12"/>
      <c r="E28" s="12"/>
      <c r="F28" s="12"/>
      <c r="G28" s="12"/>
      <c r="H28" s="12"/>
      <c r="I28" s="12"/>
      <c r="J28" s="12"/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x14ac:dyDescent="0.25">
      <c r="A29" s="22">
        <v>17</v>
      </c>
      <c r="B29" s="23"/>
      <c r="C29" s="12" t="b">
        <f>IF(ISBLANK('Liste élèves'!B29),TRUE(),FALSE())</f>
        <v>1</v>
      </c>
      <c r="D29" s="12"/>
      <c r="E29" s="12"/>
      <c r="F29" s="12"/>
      <c r="G29" s="12"/>
      <c r="H29" s="12"/>
      <c r="I29" s="12"/>
      <c r="J29" s="12"/>
      <c r="K29" s="12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x14ac:dyDescent="0.25">
      <c r="A30" s="22">
        <v>18</v>
      </c>
      <c r="B30" s="23"/>
      <c r="C30" s="12" t="b">
        <f>IF(ISBLANK('Liste élèves'!B30),TRUE(),FALSE())</f>
        <v>1</v>
      </c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22">
        <v>19</v>
      </c>
      <c r="B31" s="23"/>
      <c r="C31" s="12" t="b">
        <f>IF(ISBLANK('Liste élèves'!B31),TRUE(),FALSE())</f>
        <v>1</v>
      </c>
      <c r="D31" s="12"/>
      <c r="E31" s="12"/>
      <c r="F31" s="12"/>
      <c r="G31" s="12"/>
      <c r="H31" s="12"/>
      <c r="I31" s="12"/>
      <c r="J31" s="12"/>
      <c r="K31" s="12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22">
        <v>20</v>
      </c>
      <c r="B32" s="23"/>
      <c r="C32" s="12" t="b">
        <f>IF(ISBLANK('Liste élèves'!B32),TRUE(),FALSE())</f>
        <v>1</v>
      </c>
      <c r="D32" s="12"/>
      <c r="E32" s="12"/>
      <c r="F32" s="12"/>
      <c r="G32" s="12"/>
      <c r="H32" s="12"/>
      <c r="I32" s="12"/>
      <c r="J32" s="12"/>
      <c r="K32" s="12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22">
        <v>21</v>
      </c>
      <c r="B33" s="23"/>
      <c r="C33" s="12" t="b">
        <f>IF(ISBLANK('Liste élèves'!B33),TRUE(),FALSE())</f>
        <v>1</v>
      </c>
      <c r="D33" s="12"/>
      <c r="E33" s="12"/>
      <c r="F33" s="12"/>
      <c r="G33" s="12"/>
      <c r="H33" s="12"/>
      <c r="I33" s="12"/>
      <c r="J33" s="12"/>
      <c r="K33" s="12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22">
        <v>22</v>
      </c>
      <c r="B34" s="23"/>
      <c r="C34" s="12" t="b">
        <f>IF(ISBLANK('Liste élèves'!B34),TRUE(),FALSE())</f>
        <v>1</v>
      </c>
      <c r="D34" s="12"/>
      <c r="E34" s="12"/>
      <c r="F34" s="12"/>
      <c r="G34" s="12"/>
      <c r="H34" s="12"/>
      <c r="I34" s="12"/>
      <c r="J34" s="12"/>
      <c r="K34" s="12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22">
        <v>23</v>
      </c>
      <c r="B35" s="23"/>
      <c r="C35" s="12" t="b">
        <f>IF(ISBLANK('Liste élèves'!B35),TRUE(),FALSE())</f>
        <v>1</v>
      </c>
      <c r="D35" s="12"/>
      <c r="E35" s="12"/>
      <c r="F35" s="12"/>
      <c r="G35" s="12"/>
      <c r="H35" s="12"/>
      <c r="I35" s="12"/>
      <c r="J35" s="12"/>
      <c r="K35" s="12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22">
        <v>24</v>
      </c>
      <c r="B36" s="23"/>
      <c r="C36" s="12" t="b">
        <f>IF(ISBLANK('Liste élèves'!B36),TRUE(),FALSE())</f>
        <v>1</v>
      </c>
      <c r="D36" s="12"/>
      <c r="E36" s="12"/>
      <c r="F36" s="12"/>
      <c r="G36" s="12"/>
      <c r="H36" s="12"/>
      <c r="I36" s="12"/>
      <c r="J36" s="12"/>
      <c r="K36" s="12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22">
        <v>25</v>
      </c>
      <c r="B37" s="23"/>
      <c r="C37" s="12" t="b">
        <f>IF(ISBLANK('Liste élèves'!B37),TRUE(),FALSE())</f>
        <v>1</v>
      </c>
      <c r="D37" s="12"/>
      <c r="E37" s="12"/>
      <c r="F37" s="12"/>
      <c r="G37" s="12"/>
      <c r="H37" s="12"/>
      <c r="I37" s="12"/>
      <c r="J37" s="12"/>
      <c r="K37" s="1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22">
        <v>26</v>
      </c>
      <c r="B38" s="23"/>
      <c r="C38" s="12" t="b">
        <f>IF(ISBLANK('Liste élèves'!B38),TRUE(),FALSE())</f>
        <v>1</v>
      </c>
      <c r="D38" s="12"/>
      <c r="E38" s="12"/>
      <c r="F38" s="12"/>
      <c r="G38" s="12"/>
      <c r="H38" s="12"/>
      <c r="I38" s="12"/>
      <c r="J38" s="12"/>
      <c r="K38" s="12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22">
        <v>27</v>
      </c>
      <c r="B39" s="23"/>
      <c r="C39" s="12" t="b">
        <f>IF(ISBLANK('Liste élèves'!B39),TRUE(),FALSE())</f>
        <v>1</v>
      </c>
      <c r="D39" s="12"/>
      <c r="E39" s="12"/>
      <c r="F39" s="12"/>
      <c r="G39" s="12"/>
      <c r="H39" s="12"/>
      <c r="I39" s="12"/>
      <c r="J39" s="12"/>
      <c r="K39" s="12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22">
        <v>28</v>
      </c>
      <c r="B40" s="23"/>
      <c r="C40" s="12" t="b">
        <f>IF(ISBLANK('Liste élèves'!B40),TRUE(),FALSE())</f>
        <v>1</v>
      </c>
      <c r="D40" s="12"/>
      <c r="E40" s="12"/>
      <c r="F40" s="12"/>
      <c r="G40" s="12"/>
      <c r="H40" s="12"/>
      <c r="I40" s="12"/>
      <c r="J40" s="12"/>
      <c r="K40" s="12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22">
        <v>29</v>
      </c>
      <c r="B41" s="23"/>
      <c r="C41" s="12" t="b">
        <f>IF(ISBLANK('Liste élèves'!B41),TRUE(),FALSE())</f>
        <v>1</v>
      </c>
      <c r="D41" s="12"/>
      <c r="E41" s="12"/>
      <c r="F41" s="12"/>
      <c r="G41" s="12"/>
      <c r="H41" s="12"/>
      <c r="I41" s="12"/>
      <c r="J41" s="12"/>
      <c r="K41" s="12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x14ac:dyDescent="0.25">
      <c r="A42" s="22">
        <v>30</v>
      </c>
      <c r="B42" s="23"/>
      <c r="C42" s="12" t="b">
        <f>IF(ISBLANK('Liste élèves'!B42),TRUE(),FALSE())</f>
        <v>1</v>
      </c>
      <c r="D42" s="12"/>
      <c r="E42" s="12"/>
      <c r="F42" s="12"/>
      <c r="G42" s="12"/>
      <c r="H42" s="12"/>
      <c r="I42" s="12"/>
      <c r="J42" s="12"/>
      <c r="K42" s="12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4"/>
      <c r="B44" s="14"/>
      <c r="C44" s="14">
        <f>COUNTIF(C13:C42,"FAUX")</f>
        <v>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1:47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</row>
    <row r="161" spans="1:47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</row>
    <row r="162" spans="1:47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</row>
    <row r="163" spans="1:47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</row>
    <row r="164" spans="1:47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</row>
    <row r="166" spans="1:47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1:47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</row>
    <row r="168" spans="1:47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</row>
    <row r="169" spans="1:47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</row>
    <row r="170" spans="1:47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</row>
    <row r="171" spans="1:47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</row>
    <row r="172" spans="1:47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</row>
    <row r="173" spans="1:47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</row>
    <row r="174" spans="1:47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</row>
    <row r="175" spans="1:47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</row>
    <row r="176" spans="1:47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</row>
    <row r="177" spans="1:47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</row>
    <row r="178" spans="1:47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1:47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</row>
    <row r="180" spans="1:47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</row>
    <row r="181" spans="1:47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</row>
    <row r="182" spans="1:47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</row>
    <row r="183" spans="1:47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</row>
    <row r="184" spans="1:47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</row>
    <row r="185" spans="1:47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</row>
    <row r="186" spans="1:47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1:47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</row>
    <row r="188" spans="1:47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</row>
    <row r="189" spans="1:47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</row>
    <row r="190" spans="1:47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</row>
    <row r="191" spans="1:47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1:47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</row>
    <row r="193" spans="1:47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</row>
    <row r="194" spans="1:47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</row>
    <row r="195" spans="1:47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</row>
    <row r="196" spans="1:47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</row>
    <row r="197" spans="1:47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</row>
    <row r="198" spans="1:47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</row>
    <row r="199" spans="1:47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</row>
    <row r="200" spans="1:47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</row>
    <row r="201" spans="1:47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</row>
    <row r="202" spans="1:47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</row>
    <row r="203" spans="1:47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1:47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</row>
    <row r="205" spans="1:47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1:47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</row>
    <row r="207" spans="1:47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1:47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</row>
    <row r="209" spans="1:47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</row>
    <row r="210" spans="1:47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1:47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</row>
    <row r="212" spans="1:47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</row>
    <row r="213" spans="1:47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</row>
    <row r="214" spans="1:47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</row>
    <row r="215" spans="1:47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</row>
    <row r="216" spans="1:47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</row>
    <row r="217" spans="1:47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</row>
    <row r="218" spans="1:47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</row>
    <row r="219" spans="1:47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</row>
    <row r="220" spans="1:47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</row>
    <row r="221" spans="1:47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</row>
    <row r="222" spans="1:47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</row>
    <row r="223" spans="1:47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</row>
    <row r="224" spans="1:47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</row>
    <row r="225" spans="1:47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</row>
    <row r="226" spans="1:47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</row>
    <row r="227" spans="1:47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</row>
    <row r="228" spans="1:47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</row>
    <row r="229" spans="1:47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</row>
    <row r="230" spans="1:47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</row>
    <row r="231" spans="1:47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</row>
  </sheetData>
  <sheetProtection algorithmName="SHA-512" hashValue="AeZ0fuIi+El8kk6e2AS5/tHMEYMpHhlf0u3eCeK2/57oNNWfwRxFQMTnIOOnTR65OTvAQO7/7GF9OGMP4LwmaA==" saltValue="N99XreitEUwixJpL0WqiLA==" spinCount="100000" sheet="1" objects="1" scenarios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97"/>
  <sheetViews>
    <sheetView tabSelected="1" topLeftCell="A4" zoomScale="71" zoomScaleNormal="71" workbookViewId="0">
      <selection activeCell="D4" sqref="D4"/>
    </sheetView>
  </sheetViews>
  <sheetFormatPr baseColWidth="10" defaultRowHeight="15.75" x14ac:dyDescent="0.25"/>
  <cols>
    <col min="1" max="1" width="12" customWidth="1"/>
    <col min="3" max="3" width="12" customWidth="1"/>
    <col min="4" max="33" width="4.375" customWidth="1"/>
    <col min="34" max="34" width="11.625" hidden="1" customWidth="1"/>
    <col min="35" max="35" width="10.5" hidden="1" customWidth="1"/>
    <col min="36" max="44" width="10.875" hidden="1" customWidth="1"/>
  </cols>
  <sheetData>
    <row r="1" spans="1:66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Q1" t="s">
        <v>30</v>
      </c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</row>
    <row r="2" spans="1:66" ht="16.5" thickBot="1" x14ac:dyDescent="0.3">
      <c r="A2" s="53"/>
      <c r="B2" s="53"/>
      <c r="C2" s="53"/>
      <c r="D2" s="26">
        <v>1</v>
      </c>
      <c r="E2" s="27">
        <v>2</v>
      </c>
      <c r="F2" s="26">
        <v>3</v>
      </c>
      <c r="G2" s="27">
        <v>4</v>
      </c>
      <c r="H2" s="26">
        <v>5</v>
      </c>
      <c r="I2" s="27">
        <v>6</v>
      </c>
      <c r="J2" s="26">
        <v>7</v>
      </c>
      <c r="K2" s="27">
        <v>8</v>
      </c>
      <c r="L2" s="26">
        <v>9</v>
      </c>
      <c r="M2" s="27">
        <v>10</v>
      </c>
      <c r="N2" s="26">
        <v>11</v>
      </c>
      <c r="O2" s="27">
        <v>12</v>
      </c>
      <c r="P2" s="26">
        <v>13</v>
      </c>
      <c r="Q2" s="27">
        <v>14</v>
      </c>
      <c r="R2" s="26">
        <v>15</v>
      </c>
      <c r="S2" s="27">
        <v>16</v>
      </c>
      <c r="T2" s="26">
        <v>17</v>
      </c>
      <c r="U2" s="27">
        <v>18</v>
      </c>
      <c r="V2" s="26">
        <v>19</v>
      </c>
      <c r="W2" s="27">
        <v>20</v>
      </c>
      <c r="X2" s="26">
        <v>21</v>
      </c>
      <c r="Y2" s="27">
        <v>22</v>
      </c>
      <c r="Z2" s="26">
        <v>23</v>
      </c>
      <c r="AA2" s="27">
        <v>24</v>
      </c>
      <c r="AB2" s="26">
        <v>25</v>
      </c>
      <c r="AC2" s="27">
        <v>26</v>
      </c>
      <c r="AD2" s="26">
        <v>27</v>
      </c>
      <c r="AE2" s="27">
        <v>28</v>
      </c>
      <c r="AF2" s="26">
        <v>29</v>
      </c>
      <c r="AG2" s="27">
        <v>30</v>
      </c>
      <c r="AQ2">
        <v>1</v>
      </c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</row>
    <row r="3" spans="1:66" ht="135.94999999999999" customHeight="1" thickBot="1" x14ac:dyDescent="0.3">
      <c r="A3" s="54"/>
      <c r="B3" s="55"/>
      <c r="C3" s="56"/>
      <c r="D3" s="29">
        <f t="array" ref="D3:AG3">TRANSPOSE('Liste élèves'!B13:B42)</f>
        <v>0</v>
      </c>
      <c r="E3" s="30">
        <v>0</v>
      </c>
      <c r="F3" s="31">
        <v>0</v>
      </c>
      <c r="G3" s="30">
        <v>0</v>
      </c>
      <c r="H3" s="31">
        <v>0</v>
      </c>
      <c r="I3" s="30">
        <v>0</v>
      </c>
      <c r="J3" s="31">
        <v>0</v>
      </c>
      <c r="K3" s="30">
        <v>0</v>
      </c>
      <c r="L3" s="31">
        <v>0</v>
      </c>
      <c r="M3" s="30">
        <v>0</v>
      </c>
      <c r="N3" s="31">
        <v>0</v>
      </c>
      <c r="O3" s="30">
        <v>0</v>
      </c>
      <c r="P3" s="31">
        <v>0</v>
      </c>
      <c r="Q3" s="30">
        <v>0</v>
      </c>
      <c r="R3" s="31">
        <v>0</v>
      </c>
      <c r="S3" s="30">
        <v>0</v>
      </c>
      <c r="T3" s="31">
        <v>0</v>
      </c>
      <c r="U3" s="30">
        <v>0</v>
      </c>
      <c r="V3" s="31">
        <v>0</v>
      </c>
      <c r="W3" s="30">
        <v>0</v>
      </c>
      <c r="X3" s="31">
        <v>0</v>
      </c>
      <c r="Y3" s="30">
        <v>0</v>
      </c>
      <c r="Z3" s="31">
        <v>0</v>
      </c>
      <c r="AA3" s="30">
        <v>0</v>
      </c>
      <c r="AB3" s="31">
        <v>0</v>
      </c>
      <c r="AC3" s="30">
        <v>0</v>
      </c>
      <c r="AD3" s="31">
        <v>0</v>
      </c>
      <c r="AE3" s="30">
        <v>0</v>
      </c>
      <c r="AF3" s="31">
        <v>0</v>
      </c>
      <c r="AG3" s="30">
        <v>0</v>
      </c>
      <c r="AH3" s="32" t="s">
        <v>31</v>
      </c>
      <c r="AI3" s="32" t="s">
        <v>32</v>
      </c>
      <c r="AJ3" s="32" t="s">
        <v>31</v>
      </c>
      <c r="AK3" s="32" t="s">
        <v>32</v>
      </c>
      <c r="AL3" s="28" t="s">
        <v>33</v>
      </c>
      <c r="AQ3">
        <v>9</v>
      </c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</row>
    <row r="4" spans="1:66" ht="87.95" customHeight="1" x14ac:dyDescent="0.25">
      <c r="A4" s="93" t="s">
        <v>28</v>
      </c>
      <c r="B4" s="86" t="s">
        <v>39</v>
      </c>
      <c r="C4" s="87"/>
      <c r="D4" s="57"/>
      <c r="E4" s="58"/>
      <c r="F4" s="57"/>
      <c r="G4" s="58"/>
      <c r="H4" s="57"/>
      <c r="I4" s="58"/>
      <c r="J4" s="57"/>
      <c r="K4" s="58"/>
      <c r="L4" s="57"/>
      <c r="M4" s="58"/>
      <c r="N4" s="57"/>
      <c r="O4" s="58"/>
      <c r="P4" s="57"/>
      <c r="Q4" s="58"/>
      <c r="R4" s="57"/>
      <c r="S4" s="58"/>
      <c r="T4" s="57"/>
      <c r="U4" s="58"/>
      <c r="V4" s="57"/>
      <c r="W4" s="58"/>
      <c r="X4" s="57"/>
      <c r="Y4" s="58"/>
      <c r="Z4" s="57"/>
      <c r="AA4" s="58"/>
      <c r="AB4" s="57"/>
      <c r="AC4" s="58"/>
      <c r="AD4" s="57"/>
      <c r="AE4" s="58"/>
      <c r="AF4" s="57"/>
      <c r="AG4" s="58"/>
      <c r="AH4" s="34" t="e">
        <f>COUNTIF(D4:AG4,"1")/'Liste élèves'!$C$44</f>
        <v>#DIV/0!</v>
      </c>
      <c r="AI4" s="34" t="e">
        <f>COUNTIF(D4:AG4,"4")/'Liste élèves'!$C$44</f>
        <v>#DIV/0!</v>
      </c>
      <c r="AJ4" s="84" t="e">
        <f>COUNTIF(D4:AG5,"1")/(2*'Liste élèves'!$C$44)</f>
        <v>#DIV/0!</v>
      </c>
      <c r="AK4" s="76" t="e">
        <f>COUNTIF(D4:AG5,"4")/(2*('Liste élèves'!$C$44))</f>
        <v>#DIV/0!</v>
      </c>
      <c r="AL4" s="78" t="e">
        <f>COUNTIF(D4:AG8,"1")/(5*('Liste élèves'!$C$44))</f>
        <v>#DIV/0!</v>
      </c>
      <c r="AQ4">
        <v>0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</row>
    <row r="5" spans="1:66" ht="72" customHeight="1" thickBot="1" x14ac:dyDescent="0.3">
      <c r="A5" s="94"/>
      <c r="B5" s="90" t="s">
        <v>40</v>
      </c>
      <c r="C5" s="89"/>
      <c r="D5" s="59"/>
      <c r="E5" s="60"/>
      <c r="F5" s="59"/>
      <c r="G5" s="60"/>
      <c r="H5" s="59"/>
      <c r="I5" s="60"/>
      <c r="J5" s="59"/>
      <c r="K5" s="60"/>
      <c r="L5" s="59"/>
      <c r="M5" s="60"/>
      <c r="N5" s="59"/>
      <c r="O5" s="60"/>
      <c r="P5" s="59"/>
      <c r="Q5" s="60"/>
      <c r="R5" s="59"/>
      <c r="S5" s="60"/>
      <c r="T5" s="59"/>
      <c r="U5" s="60"/>
      <c r="V5" s="59"/>
      <c r="W5" s="60"/>
      <c r="X5" s="59"/>
      <c r="Y5" s="60"/>
      <c r="Z5" s="59"/>
      <c r="AA5" s="60"/>
      <c r="AB5" s="59"/>
      <c r="AC5" s="60"/>
      <c r="AD5" s="59"/>
      <c r="AE5" s="60"/>
      <c r="AF5" s="59"/>
      <c r="AG5" s="60"/>
      <c r="AH5" s="35" t="e">
        <f>COUNTIF(D5:AG5,"1")/'Liste élèves'!$C$44</f>
        <v>#DIV/0!</v>
      </c>
      <c r="AI5" s="35" t="e">
        <f>COUNTIF(D5:AG5,"4")/'Liste élèves'!$C$44</f>
        <v>#DIV/0!</v>
      </c>
      <c r="AJ5" s="85"/>
      <c r="AK5" s="77"/>
      <c r="AL5" s="79"/>
      <c r="AQ5">
        <v>4</v>
      </c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</row>
    <row r="6" spans="1:66" ht="71.25" customHeight="1" thickBot="1" x14ac:dyDescent="0.3">
      <c r="A6" s="64" t="s">
        <v>27</v>
      </c>
      <c r="B6" s="91" t="s">
        <v>41</v>
      </c>
      <c r="C6" s="92"/>
      <c r="D6" s="61"/>
      <c r="E6" s="62"/>
      <c r="F6" s="61"/>
      <c r="G6" s="62"/>
      <c r="H6" s="61"/>
      <c r="I6" s="62"/>
      <c r="J6" s="61"/>
      <c r="K6" s="62"/>
      <c r="L6" s="61"/>
      <c r="M6" s="62"/>
      <c r="N6" s="61"/>
      <c r="O6" s="62"/>
      <c r="P6" s="61"/>
      <c r="Q6" s="62"/>
      <c r="R6" s="61"/>
      <c r="S6" s="62"/>
      <c r="T6" s="61"/>
      <c r="U6" s="62"/>
      <c r="V6" s="61"/>
      <c r="W6" s="62"/>
      <c r="X6" s="61"/>
      <c r="Y6" s="62"/>
      <c r="Z6" s="61"/>
      <c r="AA6" s="62"/>
      <c r="AB6" s="61"/>
      <c r="AC6" s="62"/>
      <c r="AD6" s="61"/>
      <c r="AE6" s="62"/>
      <c r="AF6" s="61"/>
      <c r="AG6" s="62"/>
      <c r="AH6" s="63" t="e">
        <f>COUNTIF(D6:AG6,"1")/'Liste élèves'!$C$44</f>
        <v>#DIV/0!</v>
      </c>
      <c r="AI6" s="63" t="e">
        <f>COUNTIF(D6:AG6,"4")/'Liste élèves'!$C$44</f>
        <v>#DIV/0!</v>
      </c>
      <c r="AJ6" s="63" t="e">
        <f>COUNTIF(D6:AG6,"1")/'Liste élèves'!$C$44</f>
        <v>#DIV/0!</v>
      </c>
      <c r="AK6" s="63" t="e">
        <f>COUNTIF(D6:AG6,"4")/'Liste élèves'!$C$44</f>
        <v>#DIV/0!</v>
      </c>
      <c r="AL6" s="80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</row>
    <row r="7" spans="1:66" ht="50.1" customHeight="1" x14ac:dyDescent="0.25">
      <c r="A7" s="82" t="s">
        <v>29</v>
      </c>
      <c r="B7" s="86" t="s">
        <v>42</v>
      </c>
      <c r="C7" s="87"/>
      <c r="D7" s="57"/>
      <c r="E7" s="58"/>
      <c r="F7" s="57"/>
      <c r="G7" s="58"/>
      <c r="H7" s="57"/>
      <c r="I7" s="58"/>
      <c r="J7" s="57"/>
      <c r="K7" s="58"/>
      <c r="L7" s="57"/>
      <c r="M7" s="58"/>
      <c r="N7" s="57"/>
      <c r="O7" s="58"/>
      <c r="P7" s="57"/>
      <c r="Q7" s="58"/>
      <c r="R7" s="57"/>
      <c r="S7" s="58"/>
      <c r="T7" s="57"/>
      <c r="U7" s="58"/>
      <c r="V7" s="57"/>
      <c r="W7" s="58"/>
      <c r="X7" s="57"/>
      <c r="Y7" s="58"/>
      <c r="Z7" s="57"/>
      <c r="AA7" s="58"/>
      <c r="AB7" s="57"/>
      <c r="AC7" s="58"/>
      <c r="AD7" s="57"/>
      <c r="AE7" s="58"/>
      <c r="AF7" s="57"/>
      <c r="AG7" s="58"/>
      <c r="AH7" s="34" t="e">
        <f>COUNTIF(D7:AG7,"1")/'Liste élèves'!$C$44</f>
        <v>#DIV/0!</v>
      </c>
      <c r="AI7" s="34" t="e">
        <f>COUNTIF(D7:AG7,"4")/'Liste élèves'!$C$44</f>
        <v>#DIV/0!</v>
      </c>
      <c r="AJ7" s="84" t="e">
        <f>COUNTIF(D7:AG8,"1")/(2*('Liste élèves'!$C$44))</f>
        <v>#DIV/0!</v>
      </c>
      <c r="AK7" s="76" t="e">
        <f>COUNTIF(D7:AG8,"4")/(2*('Liste élèves'!$C$44))</f>
        <v>#DIV/0!</v>
      </c>
      <c r="AL7" s="80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</row>
    <row r="8" spans="1:66" ht="50.1" customHeight="1" thickBot="1" x14ac:dyDescent="0.3">
      <c r="A8" s="83"/>
      <c r="B8" s="88" t="s">
        <v>43</v>
      </c>
      <c r="C8" s="89"/>
      <c r="D8" s="59"/>
      <c r="E8" s="60"/>
      <c r="F8" s="59"/>
      <c r="G8" s="60"/>
      <c r="H8" s="59"/>
      <c r="I8" s="60"/>
      <c r="J8" s="59"/>
      <c r="K8" s="60"/>
      <c r="L8" s="59"/>
      <c r="M8" s="60"/>
      <c r="N8" s="59"/>
      <c r="O8" s="60"/>
      <c r="P8" s="59"/>
      <c r="Q8" s="60"/>
      <c r="R8" s="59"/>
      <c r="S8" s="60"/>
      <c r="T8" s="59"/>
      <c r="U8" s="60"/>
      <c r="V8" s="59"/>
      <c r="W8" s="60"/>
      <c r="X8" s="59"/>
      <c r="Y8" s="60"/>
      <c r="Z8" s="59"/>
      <c r="AA8" s="60"/>
      <c r="AB8" s="59"/>
      <c r="AC8" s="60"/>
      <c r="AD8" s="59"/>
      <c r="AE8" s="60"/>
      <c r="AF8" s="59"/>
      <c r="AG8" s="60"/>
      <c r="AH8" s="35" t="e">
        <f>COUNTIF(D8:AG8,"1")/'Liste élèves'!$C$44</f>
        <v>#DIV/0!</v>
      </c>
      <c r="AI8" s="35" t="e">
        <f>COUNTIF(D8:AG8,"4")/'Liste élèves'!$C$44</f>
        <v>#DIV/0!</v>
      </c>
      <c r="AJ8" s="85"/>
      <c r="AK8" s="77"/>
      <c r="AL8" s="81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</row>
    <row r="9" spans="1:66" ht="24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</row>
    <row r="10" spans="1:66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</row>
    <row r="11" spans="1:66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</row>
    <row r="12" spans="1:66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</row>
    <row r="13" spans="1:66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</row>
    <row r="14" spans="1:66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</row>
    <row r="15" spans="1:66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</row>
    <row r="16" spans="1:66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</row>
    <row r="17" spans="1:66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</row>
    <row r="18" spans="1:66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</row>
    <row r="19" spans="1:66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</row>
    <row r="20" spans="1:66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</row>
    <row r="21" spans="1:66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</row>
    <row r="22" spans="1:66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</row>
    <row r="23" spans="1:66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66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</row>
    <row r="25" spans="1:66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</row>
    <row r="26" spans="1:66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</row>
    <row r="27" spans="1:66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</row>
    <row r="28" spans="1:66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</row>
    <row r="29" spans="1:66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</row>
    <row r="30" spans="1:66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</row>
    <row r="31" spans="1:66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</row>
    <row r="32" spans="1:66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</row>
    <row r="33" spans="1:66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</row>
    <row r="34" spans="1:6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</row>
    <row r="35" spans="1:6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</row>
    <row r="36" spans="1:66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</row>
    <row r="37" spans="1:66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</row>
    <row r="38" spans="1:66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</row>
    <row r="39" spans="1:66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</row>
    <row r="40" spans="1:6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</row>
    <row r="41" spans="1:66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</row>
    <row r="42" spans="1:66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</row>
    <row r="43" spans="1:66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</row>
    <row r="44" spans="1:66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</row>
    <row r="45" spans="1:66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</row>
    <row r="46" spans="1:66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</row>
    <row r="47" spans="1:66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</row>
    <row r="48" spans="1:66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</row>
    <row r="49" spans="1:66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</row>
    <row r="50" spans="1:66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</row>
    <row r="51" spans="1:66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</row>
    <row r="52" spans="1:66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</row>
    <row r="53" spans="1:66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</row>
    <row r="54" spans="1:66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</row>
    <row r="55" spans="1:66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</row>
    <row r="56" spans="1:66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</row>
    <row r="57" spans="1:66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</row>
    <row r="58" spans="1:66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</row>
    <row r="59" spans="1:66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</row>
    <row r="60" spans="1:66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</row>
    <row r="61" spans="1:6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</row>
    <row r="62" spans="1:6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</row>
    <row r="63" spans="1:6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66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</row>
    <row r="65" spans="1:66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</row>
    <row r="66" spans="1:66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</row>
    <row r="67" spans="1:66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</row>
    <row r="68" spans="1:66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</row>
    <row r="69" spans="1:66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</row>
    <row r="70" spans="1:66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</row>
    <row r="71" spans="1:66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</row>
    <row r="72" spans="1:66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</row>
    <row r="73" spans="1:66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</row>
    <row r="74" spans="1:66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</row>
    <row r="75" spans="1:66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</row>
    <row r="76" spans="1:66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</row>
    <row r="77" spans="1:66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</row>
    <row r="78" spans="1:66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</row>
    <row r="79" spans="1:66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</row>
    <row r="80" spans="1:66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</row>
    <row r="81" spans="1:66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</row>
    <row r="82" spans="1:66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</row>
    <row r="83" spans="1:66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</row>
    <row r="84" spans="1:66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</row>
    <row r="85" spans="1:66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</row>
    <row r="86" spans="1:66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</row>
    <row r="87" spans="1:66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</row>
    <row r="88" spans="1:66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</row>
    <row r="89" spans="1:66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</row>
    <row r="90" spans="1:66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</row>
    <row r="91" spans="1:66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</row>
    <row r="92" spans="1:66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</row>
    <row r="93" spans="1:66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</row>
    <row r="94" spans="1:66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</row>
    <row r="95" spans="1:66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</row>
    <row r="96" spans="1:66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</row>
    <row r="97" spans="1:66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</row>
  </sheetData>
  <sheetProtection sheet="1" objects="1" scenarios="1" selectLockedCells="1"/>
  <mergeCells count="12">
    <mergeCell ref="AK4:AK5"/>
    <mergeCell ref="AL4:AL8"/>
    <mergeCell ref="AK7:AK8"/>
    <mergeCell ref="A7:A8"/>
    <mergeCell ref="AJ7:AJ8"/>
    <mergeCell ref="B7:C7"/>
    <mergeCell ref="B8:C8"/>
    <mergeCell ref="B4:C4"/>
    <mergeCell ref="B5:C5"/>
    <mergeCell ref="B6:C6"/>
    <mergeCell ref="A4:A5"/>
    <mergeCell ref="AJ4:AJ5"/>
  </mergeCells>
  <conditionalFormatting sqref="AL4">
    <cfRule type="expression" dxfId="139" priority="11" stopIfTrue="1">
      <formula>AL4&gt;0.75</formula>
    </cfRule>
    <cfRule type="expression" dxfId="138" priority="12" stopIfTrue="1">
      <formula>AL4&gt;0.66</formula>
    </cfRule>
    <cfRule type="expression" dxfId="137" priority="13" stopIfTrue="1">
      <formula>AL4&gt;0.5</formula>
    </cfRule>
    <cfRule type="expression" dxfId="136" priority="14" stopIfTrue="1">
      <formula>AL4&gt;0.33</formula>
    </cfRule>
    <cfRule type="expression" dxfId="135" priority="15" stopIfTrue="1">
      <formula>AL4&lt;0.33</formula>
    </cfRule>
  </conditionalFormatting>
  <conditionalFormatting sqref="AH4">
    <cfRule type="expression" dxfId="134" priority="66" stopIfTrue="1">
      <formula>AH4&gt;0.75</formula>
    </cfRule>
    <cfRule type="expression" dxfId="133" priority="67" stopIfTrue="1">
      <formula>AH4&gt;0.66</formula>
    </cfRule>
    <cfRule type="expression" dxfId="132" priority="68" stopIfTrue="1">
      <formula>AH4&gt;0.5</formula>
    </cfRule>
    <cfRule type="expression" dxfId="131" priority="69" stopIfTrue="1">
      <formula>AH4&gt;0.33</formula>
    </cfRule>
    <cfRule type="expression" dxfId="130" priority="70" stopIfTrue="1">
      <formula>AH4&lt;0.33</formula>
    </cfRule>
  </conditionalFormatting>
  <conditionalFormatting sqref="AI4">
    <cfRule type="expression" dxfId="129" priority="61" stopIfTrue="1">
      <formula>AI4&gt;0.75</formula>
    </cfRule>
    <cfRule type="expression" dxfId="128" priority="62" stopIfTrue="1">
      <formula>AI4&gt;0.66</formula>
    </cfRule>
    <cfRule type="expression" dxfId="127" priority="63" stopIfTrue="1">
      <formula>AI4&gt;0.5</formula>
    </cfRule>
    <cfRule type="expression" dxfId="126" priority="64" stopIfTrue="1">
      <formula>AI4&gt;0.33</formula>
    </cfRule>
    <cfRule type="expression" dxfId="125" priority="65" stopIfTrue="1">
      <formula>AI4&lt;0.33</formula>
    </cfRule>
  </conditionalFormatting>
  <conditionalFormatting sqref="AH5:AI6">
    <cfRule type="expression" dxfId="124" priority="51" stopIfTrue="1">
      <formula>AH5&gt;0.75</formula>
    </cfRule>
    <cfRule type="expression" dxfId="123" priority="52" stopIfTrue="1">
      <formula>AH5&gt;0.66</formula>
    </cfRule>
    <cfRule type="expression" dxfId="122" priority="53" stopIfTrue="1">
      <formula>AH5&gt;0.5</formula>
    </cfRule>
    <cfRule type="expression" dxfId="121" priority="54" stopIfTrue="1">
      <formula>AH5&gt;0.33</formula>
    </cfRule>
    <cfRule type="expression" dxfId="120" priority="55" stopIfTrue="1">
      <formula>AH5&lt;0.33</formula>
    </cfRule>
  </conditionalFormatting>
  <conditionalFormatting sqref="AH7:AI8">
    <cfRule type="expression" dxfId="119" priority="46" stopIfTrue="1">
      <formula>AH7&gt;0.75</formula>
    </cfRule>
    <cfRule type="expression" dxfId="118" priority="47" stopIfTrue="1">
      <formula>AH7&gt;0.66</formula>
    </cfRule>
    <cfRule type="expression" dxfId="117" priority="48" stopIfTrue="1">
      <formula>AH7&gt;0.5</formula>
    </cfRule>
    <cfRule type="expression" dxfId="116" priority="49" stopIfTrue="1">
      <formula>AH7&gt;0.33</formula>
    </cfRule>
    <cfRule type="expression" dxfId="115" priority="50" stopIfTrue="1">
      <formula>AH7&lt;0.33</formula>
    </cfRule>
  </conditionalFormatting>
  <conditionalFormatting sqref="AJ4">
    <cfRule type="expression" dxfId="114" priority="41" stopIfTrue="1">
      <formula>AJ4&gt;0.75</formula>
    </cfRule>
    <cfRule type="expression" dxfId="113" priority="42" stopIfTrue="1">
      <formula>AJ4&gt;0.66</formula>
    </cfRule>
    <cfRule type="expression" dxfId="112" priority="43" stopIfTrue="1">
      <formula>AJ4&gt;0.5</formula>
    </cfRule>
    <cfRule type="expression" dxfId="111" priority="44" stopIfTrue="1">
      <formula>AJ4&gt;0.33</formula>
    </cfRule>
    <cfRule type="expression" dxfId="110" priority="45" stopIfTrue="1">
      <formula>AJ4&lt;0.33</formula>
    </cfRule>
  </conditionalFormatting>
  <conditionalFormatting sqref="AK4">
    <cfRule type="expression" dxfId="109" priority="36" stopIfTrue="1">
      <formula>AK4&gt;0.75</formula>
    </cfRule>
    <cfRule type="expression" dxfId="108" priority="37" stopIfTrue="1">
      <formula>AK4&gt;0.66</formula>
    </cfRule>
    <cfRule type="expression" dxfId="107" priority="38" stopIfTrue="1">
      <formula>AK4&gt;0.5</formula>
    </cfRule>
    <cfRule type="expression" dxfId="106" priority="39" stopIfTrue="1">
      <formula>AK4&gt;0.33</formula>
    </cfRule>
    <cfRule type="expression" dxfId="105" priority="40" stopIfTrue="1">
      <formula>AK4&lt;0.33</formula>
    </cfRule>
  </conditionalFormatting>
  <conditionalFormatting sqref="AJ7">
    <cfRule type="expression" dxfId="104" priority="21" stopIfTrue="1">
      <formula>AJ7&gt;0.75</formula>
    </cfRule>
    <cfRule type="expression" dxfId="103" priority="22" stopIfTrue="1">
      <formula>AJ7&gt;0.66</formula>
    </cfRule>
    <cfRule type="expression" dxfId="102" priority="23" stopIfTrue="1">
      <formula>AJ7&gt;0.5</formula>
    </cfRule>
    <cfRule type="expression" dxfId="101" priority="24" stopIfTrue="1">
      <formula>AJ7&gt;0.33</formula>
    </cfRule>
    <cfRule type="expression" dxfId="100" priority="25" stopIfTrue="1">
      <formula>AJ7&lt;0.33</formula>
    </cfRule>
  </conditionalFormatting>
  <conditionalFormatting sqref="AK7">
    <cfRule type="expression" dxfId="99" priority="16" stopIfTrue="1">
      <formula>AK7&gt;0.75</formula>
    </cfRule>
    <cfRule type="expression" dxfId="98" priority="17" stopIfTrue="1">
      <formula>AK7&gt;0.66</formula>
    </cfRule>
    <cfRule type="expression" dxfId="97" priority="18" stopIfTrue="1">
      <formula>AK7&gt;0.5</formula>
    </cfRule>
    <cfRule type="expression" dxfId="96" priority="19" stopIfTrue="1">
      <formula>AK7&gt;0.33</formula>
    </cfRule>
    <cfRule type="expression" dxfId="95" priority="20" stopIfTrue="1">
      <formula>AK7&lt;0.33</formula>
    </cfRule>
  </conditionalFormatting>
  <conditionalFormatting sqref="AJ6">
    <cfRule type="expression" dxfId="94" priority="6" stopIfTrue="1">
      <formula>AJ6&gt;0.75</formula>
    </cfRule>
    <cfRule type="expression" dxfId="93" priority="7" stopIfTrue="1">
      <formula>AJ6&gt;0.66</formula>
    </cfRule>
    <cfRule type="expression" dxfId="92" priority="8" stopIfTrue="1">
      <formula>AJ6&gt;0.5</formula>
    </cfRule>
    <cfRule type="expression" dxfId="91" priority="9" stopIfTrue="1">
      <formula>AJ6&gt;0.33</formula>
    </cfRule>
    <cfRule type="expression" dxfId="90" priority="10" stopIfTrue="1">
      <formula>AJ6&lt;0.33</formula>
    </cfRule>
  </conditionalFormatting>
  <conditionalFormatting sqref="AK6">
    <cfRule type="expression" dxfId="89" priority="1" stopIfTrue="1">
      <formula>AK6&gt;0.75</formula>
    </cfRule>
    <cfRule type="expression" dxfId="88" priority="2" stopIfTrue="1">
      <formula>AK6&gt;0.66</formula>
    </cfRule>
    <cfRule type="expression" dxfId="87" priority="3" stopIfTrue="1">
      <formula>AK6&gt;0.5</formula>
    </cfRule>
    <cfRule type="expression" dxfId="86" priority="4" stopIfTrue="1">
      <formula>AK6&gt;0.33</formula>
    </cfRule>
    <cfRule type="expression" dxfId="85" priority="5" stopIfTrue="1">
      <formula>AK6&lt;0.33</formula>
    </cfRule>
  </conditionalFormatting>
  <dataValidations count="1">
    <dataValidation type="list" allowBlank="1" showInputMessage="1" showErrorMessage="1" sqref="D4:AG8" xr:uid="{00000000-0002-0000-0200-000000000000}">
      <formula1>$AQ$2:$AQ$5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94"/>
  <sheetViews>
    <sheetView topLeftCell="A7" zoomScale="42" zoomScaleNormal="42" workbookViewId="0">
      <selection activeCell="C12" sqref="C12"/>
    </sheetView>
  </sheetViews>
  <sheetFormatPr baseColWidth="10" defaultRowHeight="15.75" x14ac:dyDescent="0.25"/>
  <cols>
    <col min="2" max="2" width="4.5" customWidth="1"/>
    <col min="3" max="3" width="66.375" customWidth="1"/>
    <col min="4" max="4" width="2.5" customWidth="1"/>
    <col min="5" max="5" width="20.375" customWidth="1"/>
    <col min="6" max="6" width="2.5" customWidth="1"/>
    <col min="7" max="7" width="20.375" customWidth="1"/>
    <col min="8" max="8" width="4.375" customWidth="1"/>
  </cols>
  <sheetData>
    <row r="1" spans="1:31" x14ac:dyDescent="0.25">
      <c r="A1" s="52"/>
      <c r="B1" s="36"/>
      <c r="C1" s="36"/>
      <c r="D1" s="36"/>
      <c r="E1" s="36"/>
      <c r="F1" s="36"/>
      <c r="G1" s="36"/>
      <c r="H1" s="3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s="24" customFormat="1" ht="23.1" customHeight="1" x14ac:dyDescent="0.25">
      <c r="A2" s="25"/>
      <c r="B2" s="37"/>
      <c r="C2" s="98" t="s">
        <v>45</v>
      </c>
      <c r="D2" s="98"/>
      <c r="E2" s="98"/>
      <c r="F2" s="98"/>
      <c r="G2" s="98"/>
      <c r="H2" s="37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26.1" customHeight="1" x14ac:dyDescent="0.25">
      <c r="A3" s="52"/>
      <c r="B3" s="36"/>
      <c r="C3" s="36"/>
      <c r="D3" s="36"/>
      <c r="E3" s="36"/>
      <c r="F3" s="36"/>
      <c r="G3" s="36"/>
      <c r="H3" s="36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ht="26.1" customHeight="1" x14ac:dyDescent="0.35">
      <c r="A4" s="52"/>
      <c r="B4" s="36"/>
      <c r="C4" s="38" t="s">
        <v>34</v>
      </c>
      <c r="D4" s="38"/>
      <c r="E4" s="99">
        <f>'Liste élèves'!B4</f>
        <v>0</v>
      </c>
      <c r="F4" s="99"/>
      <c r="G4" s="99"/>
      <c r="H4" s="36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1:31" ht="26.1" customHeight="1" x14ac:dyDescent="0.35">
      <c r="A5" s="52"/>
      <c r="B5" s="36"/>
      <c r="C5" s="38"/>
      <c r="D5" s="38"/>
      <c r="E5" s="36"/>
      <c r="F5" s="36"/>
      <c r="G5" s="36"/>
      <c r="H5" s="36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1" ht="26.1" customHeight="1" x14ac:dyDescent="0.35">
      <c r="A6" s="52"/>
      <c r="B6" s="36"/>
      <c r="C6" s="38" t="s">
        <v>36</v>
      </c>
      <c r="D6" s="38"/>
      <c r="E6" s="99">
        <f>'Liste élèves'!B8</f>
        <v>0</v>
      </c>
      <c r="F6" s="99"/>
      <c r="G6" s="99"/>
      <c r="H6" s="3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1" x14ac:dyDescent="0.25">
      <c r="A7" s="52"/>
      <c r="B7" s="36"/>
      <c r="C7" s="36"/>
      <c r="D7" s="36"/>
      <c r="E7" s="36"/>
      <c r="F7" s="36"/>
      <c r="G7" s="36"/>
      <c r="H7" s="36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1" ht="69.95" customHeight="1" x14ac:dyDescent="0.25">
      <c r="A8" s="52"/>
      <c r="B8" s="36"/>
      <c r="C8" s="39"/>
      <c r="D8" s="39"/>
      <c r="E8" s="50" t="str">
        <f>Saisie!AH3</f>
        <v>% d'élèves ayant réussi</v>
      </c>
      <c r="F8" s="40"/>
      <c r="G8" s="50" t="str">
        <f>Saisie!AI3</f>
        <v>% d'élèves ayant réussi partiellement</v>
      </c>
      <c r="H8" s="3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ht="15" customHeight="1" x14ac:dyDescent="0.25">
      <c r="A9" s="52"/>
      <c r="B9" s="36"/>
      <c r="C9" s="39"/>
      <c r="D9" s="39"/>
      <c r="E9" s="40"/>
      <c r="F9" s="40"/>
      <c r="G9" s="40"/>
      <c r="H9" s="36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45.95" customHeight="1" x14ac:dyDescent="0.25">
      <c r="A10" s="52"/>
      <c r="B10" s="36"/>
      <c r="C10" s="48" t="s">
        <v>39</v>
      </c>
      <c r="D10" s="42"/>
      <c r="E10" s="33" t="e">
        <f>Saisie!AH4</f>
        <v>#DIV/0!</v>
      </c>
      <c r="F10" s="41"/>
      <c r="G10" s="33" t="e">
        <f>Saisie!AI4</f>
        <v>#DIV/0!</v>
      </c>
      <c r="H10" s="36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5" customHeight="1" x14ac:dyDescent="0.25">
      <c r="A11" s="52"/>
      <c r="B11" s="36"/>
      <c r="C11" s="49"/>
      <c r="D11" s="42"/>
      <c r="E11" s="41"/>
      <c r="F11" s="41"/>
      <c r="G11" s="41"/>
      <c r="H11" s="36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45.95" customHeight="1" x14ac:dyDescent="0.25">
      <c r="A12" s="52"/>
      <c r="B12" s="36"/>
      <c r="C12" s="48" t="s">
        <v>39</v>
      </c>
      <c r="D12" s="42"/>
      <c r="E12" s="33" t="e">
        <f>Saisie!AH5</f>
        <v>#DIV/0!</v>
      </c>
      <c r="F12" s="41"/>
      <c r="G12" s="33" t="e">
        <f>Saisie!AI5</f>
        <v>#DIV/0!</v>
      </c>
      <c r="H12" s="36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ht="15" customHeight="1" x14ac:dyDescent="0.25">
      <c r="A13" s="52"/>
      <c r="B13" s="36"/>
      <c r="C13" s="49"/>
      <c r="D13" s="42"/>
      <c r="E13" s="41"/>
      <c r="F13" s="41"/>
      <c r="G13" s="41"/>
      <c r="H13" s="36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45.95" customHeight="1" x14ac:dyDescent="0.25">
      <c r="A14" s="52"/>
      <c r="B14" s="36"/>
      <c r="C14" s="48" t="s">
        <v>44</v>
      </c>
      <c r="D14" s="42"/>
      <c r="E14" s="33" t="e">
        <f>Saisie!AH7</f>
        <v>#DIV/0!</v>
      </c>
      <c r="F14" s="41"/>
      <c r="G14" s="33" t="e">
        <f>Saisie!AI6</f>
        <v>#DIV/0!</v>
      </c>
      <c r="H14" s="36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5" customHeight="1" x14ac:dyDescent="0.25">
      <c r="A15" s="52"/>
      <c r="B15" s="36"/>
      <c r="C15" s="49"/>
      <c r="D15" s="42"/>
      <c r="E15" s="41"/>
      <c r="F15" s="41"/>
      <c r="G15" s="41"/>
      <c r="H15" s="36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45.95" customHeight="1" x14ac:dyDescent="0.25">
      <c r="A16" s="52"/>
      <c r="B16" s="36"/>
      <c r="C16" s="48" t="s">
        <v>42</v>
      </c>
      <c r="D16" s="42"/>
      <c r="E16" s="33" t="e">
        <f>Saisie!AH7</f>
        <v>#DIV/0!</v>
      </c>
      <c r="F16" s="41"/>
      <c r="G16" s="33" t="e">
        <f>Saisie!AI7</f>
        <v>#DIV/0!</v>
      </c>
      <c r="H16" s="36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1" ht="15" customHeight="1" x14ac:dyDescent="0.25">
      <c r="A17" s="52"/>
      <c r="B17" s="36"/>
      <c r="C17" s="49"/>
      <c r="D17" s="42"/>
      <c r="E17" s="41"/>
      <c r="F17" s="41"/>
      <c r="G17" s="41"/>
      <c r="H17" s="36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1" ht="45.95" customHeight="1" x14ac:dyDescent="0.25">
      <c r="A18" s="52"/>
      <c r="B18" s="36"/>
      <c r="C18" s="48" t="s">
        <v>43</v>
      </c>
      <c r="D18" s="42"/>
      <c r="E18" s="33" t="e">
        <f>Saisie!AH8</f>
        <v>#DIV/0!</v>
      </c>
      <c r="F18" s="41"/>
      <c r="G18" s="33" t="e">
        <f>Saisie!AI8</f>
        <v>#DIV/0!</v>
      </c>
      <c r="H18" s="36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1" ht="63" customHeight="1" x14ac:dyDescent="0.25">
      <c r="A19" s="52"/>
      <c r="B19" s="36"/>
      <c r="C19" s="39"/>
      <c r="D19" s="39"/>
      <c r="E19" s="39"/>
      <c r="F19" s="39"/>
      <c r="G19" s="39"/>
      <c r="H19" s="36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1" ht="63" customHeight="1" x14ac:dyDescent="0.35">
      <c r="A20" s="52"/>
      <c r="B20" s="36"/>
      <c r="D20" s="43"/>
      <c r="E20" s="51" t="str">
        <f>Saisie!AJ3</f>
        <v>% d'élèves ayant réussi</v>
      </c>
      <c r="F20" s="44"/>
      <c r="G20" s="51" t="str">
        <f>Saisie!AK3</f>
        <v>% d'élèves ayant réussi partiellement</v>
      </c>
      <c r="H20" s="36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ht="15" customHeight="1" x14ac:dyDescent="0.35">
      <c r="A21" s="52"/>
      <c r="B21" s="36"/>
      <c r="C21" s="43"/>
      <c r="D21" s="43"/>
      <c r="E21" s="44"/>
      <c r="F21" s="44"/>
      <c r="G21" s="44"/>
      <c r="H21" s="36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ht="36" customHeight="1" x14ac:dyDescent="0.25">
      <c r="A22" s="52"/>
      <c r="B22" s="36"/>
      <c r="C22" s="48" t="s">
        <v>28</v>
      </c>
      <c r="D22" s="44"/>
      <c r="E22" s="33" t="e">
        <f>Saisie!AJ4</f>
        <v>#DIV/0!</v>
      </c>
      <c r="F22" s="45"/>
      <c r="G22" s="33" t="e">
        <f>Saisie!AK4</f>
        <v>#DIV/0!</v>
      </c>
      <c r="H22" s="36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 ht="15" customHeight="1" x14ac:dyDescent="0.25">
      <c r="A23" s="52"/>
      <c r="B23" s="36"/>
      <c r="C23" s="49"/>
      <c r="D23" s="44"/>
      <c r="E23" s="45"/>
      <c r="F23" s="45"/>
      <c r="G23" s="45"/>
      <c r="H23" s="36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ht="35.1" customHeight="1" x14ac:dyDescent="0.25">
      <c r="A24" s="52"/>
      <c r="B24" s="36"/>
      <c r="C24" s="48" t="s">
        <v>27</v>
      </c>
      <c r="D24" s="44"/>
      <c r="E24" s="33" t="e">
        <f>Saisie!AJ6</f>
        <v>#DIV/0!</v>
      </c>
      <c r="F24" s="45"/>
      <c r="G24" s="33" t="e">
        <f>Saisie!AK6</f>
        <v>#DIV/0!</v>
      </c>
      <c r="H24" s="3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ht="15" customHeight="1" x14ac:dyDescent="0.25">
      <c r="A25" s="52"/>
      <c r="B25" s="36"/>
      <c r="C25" s="49"/>
      <c r="D25" s="44"/>
      <c r="E25" s="45"/>
      <c r="F25" s="45"/>
      <c r="G25" s="45"/>
      <c r="H25" s="3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ht="30" customHeight="1" x14ac:dyDescent="0.25">
      <c r="A26" s="52"/>
      <c r="B26" s="36"/>
      <c r="C26" s="48" t="s">
        <v>29</v>
      </c>
      <c r="D26" s="44"/>
      <c r="E26" s="33" t="e">
        <f>Saisie!AJ7</f>
        <v>#DIV/0!</v>
      </c>
      <c r="F26" s="45"/>
      <c r="G26" s="33" t="e">
        <f>Saisie!AK7</f>
        <v>#DIV/0!</v>
      </c>
      <c r="H26" s="36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15" customHeight="1" x14ac:dyDescent="0.25">
      <c r="A27" s="52"/>
      <c r="B27" s="36"/>
      <c r="C27" s="42"/>
      <c r="D27" s="42"/>
      <c r="E27" s="46"/>
      <c r="F27" s="45"/>
      <c r="G27" s="46"/>
      <c r="H27" s="36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ht="68.099999999999994" customHeight="1" x14ac:dyDescent="0.35">
      <c r="A28" s="52"/>
      <c r="B28" s="36"/>
      <c r="C28" s="43"/>
      <c r="D28" s="43"/>
      <c r="E28" s="43"/>
      <c r="F28" s="43"/>
      <c r="G28" s="43"/>
      <c r="H28" s="36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spans="1:31" ht="35.1" customHeight="1" x14ac:dyDescent="0.25">
      <c r="A29" s="52"/>
      <c r="B29" s="36"/>
      <c r="C29" s="95" t="s">
        <v>35</v>
      </c>
      <c r="D29" s="96"/>
      <c r="E29" s="97"/>
      <c r="F29" s="47"/>
      <c r="G29" s="33" t="e">
        <f>Saisie!AL4</f>
        <v>#DIV/0!</v>
      </c>
      <c r="H29" s="36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1" x14ac:dyDescent="0.25">
      <c r="A30" s="52"/>
      <c r="B30" s="36"/>
      <c r="C30" s="39"/>
      <c r="D30" s="39"/>
      <c r="E30" s="39"/>
      <c r="F30" s="39"/>
      <c r="G30" s="39"/>
      <c r="H30" s="36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pans="1:3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pans="1:3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pans="1:3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  <row r="90" spans="1:31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</row>
    <row r="91" spans="1:31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</row>
    <row r="92" spans="1:31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</row>
    <row r="93" spans="1:31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</row>
    <row r="94" spans="1:31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</row>
  </sheetData>
  <sheetProtection sheet="1" objects="1" scenarios="1"/>
  <mergeCells count="4">
    <mergeCell ref="C29:E29"/>
    <mergeCell ref="C2:G2"/>
    <mergeCell ref="E4:G4"/>
    <mergeCell ref="E6:G6"/>
  </mergeCells>
  <conditionalFormatting sqref="E10">
    <cfRule type="expression" dxfId="84" priority="116" stopIfTrue="1">
      <formula>E10&gt;0.75</formula>
    </cfRule>
    <cfRule type="expression" dxfId="83" priority="117" stopIfTrue="1">
      <formula>E10&gt;0.66</formula>
    </cfRule>
    <cfRule type="expression" dxfId="82" priority="118" stopIfTrue="1">
      <formula>E10&gt;0.5</formula>
    </cfRule>
    <cfRule type="expression" dxfId="81" priority="119" stopIfTrue="1">
      <formula>E10&gt;0.33</formula>
    </cfRule>
    <cfRule type="expression" dxfId="80" priority="120" stopIfTrue="1">
      <formula>E10&lt;0.33</formula>
    </cfRule>
  </conditionalFormatting>
  <conditionalFormatting sqref="G10">
    <cfRule type="expression" dxfId="79" priority="111" stopIfTrue="1">
      <formula>G10&gt;0.75</formula>
    </cfRule>
    <cfRule type="expression" dxfId="78" priority="112" stopIfTrue="1">
      <formula>G10&gt;0.66</formula>
    </cfRule>
    <cfRule type="expression" dxfId="77" priority="113" stopIfTrue="1">
      <formula>G10&gt;0.5</formula>
    </cfRule>
    <cfRule type="expression" dxfId="76" priority="114" stopIfTrue="1">
      <formula>G10&gt;0.33</formula>
    </cfRule>
    <cfRule type="expression" dxfId="75" priority="115" stopIfTrue="1">
      <formula>G10&lt;0.33</formula>
    </cfRule>
  </conditionalFormatting>
  <conditionalFormatting sqref="E12">
    <cfRule type="expression" dxfId="74" priority="86" stopIfTrue="1">
      <formula>E12&gt;0.75</formula>
    </cfRule>
    <cfRule type="expression" dxfId="73" priority="87" stopIfTrue="1">
      <formula>E12&gt;0.66</formula>
    </cfRule>
    <cfRule type="expression" dxfId="72" priority="88" stopIfTrue="1">
      <formula>E12&gt;0.5</formula>
    </cfRule>
    <cfRule type="expression" dxfId="71" priority="89" stopIfTrue="1">
      <formula>E12&gt;0.33</formula>
    </cfRule>
    <cfRule type="expression" dxfId="70" priority="90" stopIfTrue="1">
      <formula>E12&lt;0.33</formula>
    </cfRule>
  </conditionalFormatting>
  <conditionalFormatting sqref="E14">
    <cfRule type="expression" dxfId="69" priority="76" stopIfTrue="1">
      <formula>E14&gt;0.75</formula>
    </cfRule>
    <cfRule type="expression" dxfId="68" priority="77" stopIfTrue="1">
      <formula>E14&gt;0.66</formula>
    </cfRule>
    <cfRule type="expression" dxfId="67" priority="78" stopIfTrue="1">
      <formula>E14&gt;0.5</formula>
    </cfRule>
    <cfRule type="expression" dxfId="66" priority="79" stopIfTrue="1">
      <formula>E14&gt;0.33</formula>
    </cfRule>
    <cfRule type="expression" dxfId="65" priority="80" stopIfTrue="1">
      <formula>E14&lt;0.33</formula>
    </cfRule>
  </conditionalFormatting>
  <conditionalFormatting sqref="G14">
    <cfRule type="expression" dxfId="64" priority="71" stopIfTrue="1">
      <formula>G14&gt;0.75</formula>
    </cfRule>
    <cfRule type="expression" dxfId="63" priority="72" stopIfTrue="1">
      <formula>G14&gt;0.66</formula>
    </cfRule>
    <cfRule type="expression" dxfId="62" priority="73" stopIfTrue="1">
      <formula>G14&gt;0.5</formula>
    </cfRule>
    <cfRule type="expression" dxfId="61" priority="74" stopIfTrue="1">
      <formula>G14&gt;0.33</formula>
    </cfRule>
    <cfRule type="expression" dxfId="60" priority="75" stopIfTrue="1">
      <formula>G14&lt;0.33</formula>
    </cfRule>
  </conditionalFormatting>
  <conditionalFormatting sqref="E16">
    <cfRule type="expression" dxfId="59" priority="56" stopIfTrue="1">
      <formula>E16&gt;0.75</formula>
    </cfRule>
    <cfRule type="expression" dxfId="58" priority="57" stopIfTrue="1">
      <formula>E16&gt;0.66</formula>
    </cfRule>
    <cfRule type="expression" dxfId="57" priority="58" stopIfTrue="1">
      <formula>E16&gt;0.5</formula>
    </cfRule>
    <cfRule type="expression" dxfId="56" priority="59" stopIfTrue="1">
      <formula>E16&gt;0.33</formula>
    </cfRule>
    <cfRule type="expression" dxfId="55" priority="60" stopIfTrue="1">
      <formula>E16&lt;0.33</formula>
    </cfRule>
  </conditionalFormatting>
  <conditionalFormatting sqref="G16">
    <cfRule type="expression" dxfId="54" priority="51" stopIfTrue="1">
      <formula>G16&gt;0.75</formula>
    </cfRule>
    <cfRule type="expression" dxfId="53" priority="52" stopIfTrue="1">
      <formula>G16&gt;0.66</formula>
    </cfRule>
    <cfRule type="expression" dxfId="52" priority="53" stopIfTrue="1">
      <formula>G16&gt;0.5</formula>
    </cfRule>
    <cfRule type="expression" dxfId="51" priority="54" stopIfTrue="1">
      <formula>G16&gt;0.33</formula>
    </cfRule>
    <cfRule type="expression" dxfId="50" priority="55" stopIfTrue="1">
      <formula>G16&lt;0.33</formula>
    </cfRule>
  </conditionalFormatting>
  <conditionalFormatting sqref="E18">
    <cfRule type="expression" dxfId="49" priority="46" stopIfTrue="1">
      <formula>E18&gt;0.75</formula>
    </cfRule>
    <cfRule type="expression" dxfId="48" priority="47" stopIfTrue="1">
      <formula>E18&gt;0.66</formula>
    </cfRule>
    <cfRule type="expression" dxfId="47" priority="48" stopIfTrue="1">
      <formula>E18&gt;0.5</formula>
    </cfRule>
    <cfRule type="expression" dxfId="46" priority="49" stopIfTrue="1">
      <formula>E18&gt;0.33</formula>
    </cfRule>
    <cfRule type="expression" dxfId="45" priority="50" stopIfTrue="1">
      <formula>E18&lt;0.33</formula>
    </cfRule>
  </conditionalFormatting>
  <conditionalFormatting sqref="G18">
    <cfRule type="expression" dxfId="44" priority="41" stopIfTrue="1">
      <formula>G18&gt;0.75</formula>
    </cfRule>
    <cfRule type="expression" dxfId="43" priority="42" stopIfTrue="1">
      <formula>G18&gt;0.66</formula>
    </cfRule>
    <cfRule type="expression" dxfId="42" priority="43" stopIfTrue="1">
      <formula>G18&gt;0.5</formula>
    </cfRule>
    <cfRule type="expression" dxfId="41" priority="44" stopIfTrue="1">
      <formula>G18&gt;0.33</formula>
    </cfRule>
    <cfRule type="expression" dxfId="40" priority="45" stopIfTrue="1">
      <formula>G18&lt;0.33</formula>
    </cfRule>
  </conditionalFormatting>
  <conditionalFormatting sqref="E22">
    <cfRule type="expression" dxfId="39" priority="36" stopIfTrue="1">
      <formula>E22&gt;0.75</formula>
    </cfRule>
    <cfRule type="expression" dxfId="38" priority="37" stopIfTrue="1">
      <formula>E22&gt;0.66</formula>
    </cfRule>
    <cfRule type="expression" dxfId="37" priority="38" stopIfTrue="1">
      <formula>E22&gt;0.5</formula>
    </cfRule>
    <cfRule type="expression" dxfId="36" priority="39" stopIfTrue="1">
      <formula>E22&gt;0.33</formula>
    </cfRule>
    <cfRule type="expression" dxfId="35" priority="40" stopIfTrue="1">
      <formula>E22&lt;0.33</formula>
    </cfRule>
  </conditionalFormatting>
  <conditionalFormatting sqref="G22">
    <cfRule type="expression" dxfId="34" priority="31" stopIfTrue="1">
      <formula>G22&gt;0.75</formula>
    </cfRule>
    <cfRule type="expression" dxfId="33" priority="32" stopIfTrue="1">
      <formula>G22&gt;0.66</formula>
    </cfRule>
    <cfRule type="expression" dxfId="32" priority="33" stopIfTrue="1">
      <formula>G22&gt;0.5</formula>
    </cfRule>
    <cfRule type="expression" dxfId="31" priority="34" stopIfTrue="1">
      <formula>G22&gt;0.33</formula>
    </cfRule>
    <cfRule type="expression" dxfId="30" priority="35" stopIfTrue="1">
      <formula>G22&lt;0.33</formula>
    </cfRule>
  </conditionalFormatting>
  <conditionalFormatting sqref="E24">
    <cfRule type="expression" dxfId="29" priority="26" stopIfTrue="1">
      <formula>E24&gt;0.75</formula>
    </cfRule>
    <cfRule type="expression" dxfId="28" priority="27" stopIfTrue="1">
      <formula>E24&gt;0.66</formula>
    </cfRule>
    <cfRule type="expression" dxfId="27" priority="28" stopIfTrue="1">
      <formula>E24&gt;0.5</formula>
    </cfRule>
    <cfRule type="expression" dxfId="26" priority="29" stopIfTrue="1">
      <formula>E24&gt;0.33</formula>
    </cfRule>
    <cfRule type="expression" dxfId="25" priority="30" stopIfTrue="1">
      <formula>E24&lt;0.33</formula>
    </cfRule>
  </conditionalFormatting>
  <conditionalFormatting sqref="G24">
    <cfRule type="expression" dxfId="24" priority="21" stopIfTrue="1">
      <formula>G24&gt;0.75</formula>
    </cfRule>
    <cfRule type="expression" dxfId="23" priority="22" stopIfTrue="1">
      <formula>G24&gt;0.66</formula>
    </cfRule>
    <cfRule type="expression" dxfId="22" priority="23" stopIfTrue="1">
      <formula>G24&gt;0.5</formula>
    </cfRule>
    <cfRule type="expression" dxfId="21" priority="24" stopIfTrue="1">
      <formula>G24&gt;0.33</formula>
    </cfRule>
    <cfRule type="expression" dxfId="20" priority="25" stopIfTrue="1">
      <formula>G24&lt;0.33</formula>
    </cfRule>
  </conditionalFormatting>
  <conditionalFormatting sqref="E26">
    <cfRule type="expression" dxfId="19" priority="16" stopIfTrue="1">
      <formula>E26&gt;0.75</formula>
    </cfRule>
    <cfRule type="expression" dxfId="18" priority="17" stopIfTrue="1">
      <formula>E26&gt;0.66</formula>
    </cfRule>
    <cfRule type="expression" dxfId="17" priority="18" stopIfTrue="1">
      <formula>E26&gt;0.5</formula>
    </cfRule>
    <cfRule type="expression" dxfId="16" priority="19" stopIfTrue="1">
      <formula>E26&gt;0.33</formula>
    </cfRule>
    <cfRule type="expression" dxfId="15" priority="20" stopIfTrue="1">
      <formula>E26&lt;0.33</formula>
    </cfRule>
  </conditionalFormatting>
  <conditionalFormatting sqref="G26">
    <cfRule type="expression" dxfId="14" priority="11" stopIfTrue="1">
      <formula>G26&gt;0.75</formula>
    </cfRule>
    <cfRule type="expression" dxfId="13" priority="12" stopIfTrue="1">
      <formula>G26&gt;0.66</formula>
    </cfRule>
    <cfRule type="expression" dxfId="12" priority="13" stopIfTrue="1">
      <formula>G26&gt;0.5</formula>
    </cfRule>
    <cfRule type="expression" dxfId="11" priority="14" stopIfTrue="1">
      <formula>G26&gt;0.33</formula>
    </cfRule>
    <cfRule type="expression" dxfId="10" priority="15" stopIfTrue="1">
      <formula>G26&lt;0.33</formula>
    </cfRule>
  </conditionalFormatting>
  <conditionalFormatting sqref="G29">
    <cfRule type="expression" dxfId="9" priority="6" stopIfTrue="1">
      <formula>G29&gt;0.75</formula>
    </cfRule>
    <cfRule type="expression" dxfId="8" priority="7" stopIfTrue="1">
      <formula>G29&gt;0.66</formula>
    </cfRule>
    <cfRule type="expression" dxfId="7" priority="8" stopIfTrue="1">
      <formula>G29&gt;0.5</formula>
    </cfRule>
    <cfRule type="expression" dxfId="6" priority="9" stopIfTrue="1">
      <formula>G29&gt;0.33</formula>
    </cfRule>
    <cfRule type="expression" dxfId="5" priority="10" stopIfTrue="1">
      <formula>G29&lt;0.33</formula>
    </cfRule>
  </conditionalFormatting>
  <conditionalFormatting sqref="G12">
    <cfRule type="expression" dxfId="4" priority="1" stopIfTrue="1">
      <formula>G12&gt;0.75</formula>
    </cfRule>
    <cfRule type="expression" dxfId="3" priority="2" stopIfTrue="1">
      <formula>G12&gt;0.66</formula>
    </cfRule>
    <cfRule type="expression" dxfId="2" priority="3" stopIfTrue="1">
      <formula>G12&gt;0.5</formula>
    </cfRule>
    <cfRule type="expression" dxfId="1" priority="4" stopIfTrue="1">
      <formula>G12&gt;0.33</formula>
    </cfRule>
    <cfRule type="expression" dxfId="0" priority="5" stopIfTrue="1">
      <formula>G12&lt;0.33</formula>
    </cfRule>
  </conditionalFormatting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Accueil</vt:lpstr>
      <vt:lpstr>Liste élèves</vt:lpstr>
      <vt:lpstr>Saisie</vt:lpstr>
      <vt:lpstr>Synthèse</vt:lpstr>
      <vt:lpstr>liste_eleves</vt:lpstr>
      <vt:lpstr>Synthèse!Zone_d_impression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SON</dc:creator>
  <cp:lastModifiedBy>Lucile MARIE-SAINTE</cp:lastModifiedBy>
  <cp:lastPrinted>2021-06-11T19:33:21Z</cp:lastPrinted>
  <dcterms:created xsi:type="dcterms:W3CDTF">2018-09-26T20:04:55Z</dcterms:created>
  <dcterms:modified xsi:type="dcterms:W3CDTF">2022-05-30T20:31:24Z</dcterms:modified>
</cp:coreProperties>
</file>